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26년 2학기 선발\"/>
    </mc:Choice>
  </mc:AlternateContent>
  <xr:revisionPtr revIDLastSave="0" documentId="13_ncr:1_{61CA7BD1-8187-4739-BE7F-03454D581491}" xr6:coauthVersionLast="36" xr6:coauthVersionMax="47" xr10:uidLastSave="{00000000-0000-0000-0000-000000000000}"/>
  <bookViews>
    <workbookView xWindow="0" yWindow="1395" windowWidth="23145" windowHeight="9900" tabRatio="686" firstSheet="1" activeTab="1" xr2:uid="{00000000-000D-0000-FFFF-FFFF00000000}"/>
  </bookViews>
  <sheets>
    <sheet name="1월" sheetId="4" state="hidden" r:id="rId1"/>
    <sheet name="7월 ~ 8월" sheetId="31" r:id="rId2"/>
    <sheet name="5월 ~ 6월 하계방학" sheetId="30" r:id="rId3"/>
    <sheet name="직원 이름" sheetId="16" state="hidden" r:id="rId4"/>
  </sheets>
  <externalReferences>
    <externalReference r:id="rId5"/>
    <externalReference r:id="rId6"/>
    <externalReference r:id="rId7"/>
  </externalReferences>
  <definedNames>
    <definedName name="Employee_Absence_Title">'1월'!$B$1</definedName>
    <definedName name="Key_name">'1월'!$B$2</definedName>
    <definedName name="_xlnm.Print_Titles" localSheetId="0">'1월'!$4:$6</definedName>
    <definedName name="개인사유키" localSheetId="2">'[1]1월'!$F$2</definedName>
    <definedName name="개인사유키" localSheetId="1">'[2]1월'!$F$2</definedName>
    <definedName name="개인사유키">'1월'!$F$2</definedName>
    <definedName name="개인사유키레이블">'1월'!$G$2</definedName>
    <definedName name="달력연도" localSheetId="2">'[1]1월'!$AH$4</definedName>
    <definedName name="달력연도" localSheetId="1">'[2]1월'!$AH$4</definedName>
    <definedName name="달력연도">'1월'!$AH$4</definedName>
    <definedName name="배경제외" localSheetId="2">#REF!</definedName>
    <definedName name="배경제외" localSheetId="1">#REF!</definedName>
    <definedName name="배경제외">#REF!</definedName>
    <definedName name="병가키" localSheetId="2">'[1]1월'!$I$2</definedName>
    <definedName name="병가키" localSheetId="1">'[2]1월'!$I$2</definedName>
    <definedName name="병가키">'1월'!$I$2</definedName>
    <definedName name="병가키레이블">'1월'!$J$2</definedName>
    <definedName name="사용자지정키1" localSheetId="2">'[1]1월'!$L$2</definedName>
    <definedName name="사용자지정키1" localSheetId="1">'[2]1월'!$L$2</definedName>
    <definedName name="사용자지정키1">'1월'!$L$2</definedName>
    <definedName name="사용자지정키1레이블">'1월'!$M$2</definedName>
    <definedName name="사용자지정키2" localSheetId="2">'[1]1월'!$Q$2</definedName>
    <definedName name="사용자지정키2" localSheetId="1">'[2]1월'!$Q$2</definedName>
    <definedName name="사용자지정키2">'1월'!$Q$2</definedName>
    <definedName name="사용자지정키2레이블">'1월'!$R$2</definedName>
    <definedName name="신청키">'[3]1월'!$I$2</definedName>
    <definedName name="없음" localSheetId="2">'5월 ~ 6월 하계방학'!#REF!</definedName>
    <definedName name="없음" localSheetId="1">'7월 ~ 8월'!#REF!</definedName>
    <definedName name="없음">#REF!</definedName>
    <definedName name="열제목13" localSheetId="2">[1]!직원이름[[#Headers],[직원 이름]]</definedName>
    <definedName name="열제목13" localSheetId="1">[2]!직원이름[[#Headers],[직원 이름]]</definedName>
    <definedName name="열제목13">직원이름[[#Headers],[직원 이름]]</definedName>
    <definedName name="월이름" localSheetId="0">'1월'!$B$4</definedName>
    <definedName name="월이름" localSheetId="2">'5월 ~ 6월 하계방학'!#REF!</definedName>
    <definedName name="월이름" localSheetId="1">'7월 ~ 8월'!#REF!</definedName>
    <definedName name="제목1" localSheetId="2">[1]!_1월[[#Headers],[직원 이름]]</definedName>
    <definedName name="제목1" localSheetId="1">[2]!_1월[[#Headers],[직원 이름]]</definedName>
    <definedName name="제목1">_1월[[#Headers],[직원 이름]]</definedName>
    <definedName name="제목10" localSheetId="2">#REF!</definedName>
    <definedName name="제목10" localSheetId="1">#REF!</definedName>
    <definedName name="제목10">#REF!</definedName>
    <definedName name="제목11" localSheetId="2">#REF!</definedName>
    <definedName name="제목11" localSheetId="1">#REF!</definedName>
    <definedName name="제목11">#REF!</definedName>
    <definedName name="제목12" localSheetId="2">#REF!</definedName>
    <definedName name="제목12" localSheetId="1">#REF!</definedName>
    <definedName name="제목12">#REF!</definedName>
    <definedName name="제목2" localSheetId="2">#REF!</definedName>
    <definedName name="제목2" localSheetId="1">#REF!</definedName>
    <definedName name="제목2">#REF!</definedName>
    <definedName name="제목3" localSheetId="2">#REF!</definedName>
    <definedName name="제목3" localSheetId="1">#REF!</definedName>
    <definedName name="제목3">#REF!</definedName>
    <definedName name="제목4" localSheetId="2">#REF!</definedName>
    <definedName name="제목4" localSheetId="1">#REF!</definedName>
    <definedName name="제목4">#REF!</definedName>
    <definedName name="제목5" localSheetId="2">#REF!</definedName>
    <definedName name="제목5" localSheetId="1">#REF!</definedName>
    <definedName name="제목5">#REF!</definedName>
    <definedName name="제목6" localSheetId="2">#REF!</definedName>
    <definedName name="제목6" localSheetId="1">#REF!</definedName>
    <definedName name="제목6">#REF!</definedName>
    <definedName name="제목7" localSheetId="2">#REF!</definedName>
    <definedName name="제목7" localSheetId="1">#REF!</definedName>
    <definedName name="제목7">#REF!</definedName>
    <definedName name="제목8" localSheetId="2">#REF!</definedName>
    <definedName name="제목8" localSheetId="1">#REF!</definedName>
    <definedName name="제목8">#REF!</definedName>
    <definedName name="제목9" localSheetId="2">#REF!</definedName>
    <definedName name="제목9" localSheetId="1">#REF!</definedName>
    <definedName name="제목9">#REF!</definedName>
    <definedName name="휴가키" localSheetId="2">'[1]1월'!$C$2</definedName>
    <definedName name="휴가키" localSheetId="1">'[2]1월'!$C$2</definedName>
    <definedName name="휴가키">'1월'!$C$2</definedName>
    <definedName name="휴가키레이블">'1월'!$D$2</definedName>
  </definedNames>
  <calcPr calcId="191029"/>
</workbook>
</file>

<file path=xl/calcChain.xml><?xml version="1.0" encoding="utf-8"?>
<calcChain xmlns="http://schemas.openxmlformats.org/spreadsheetml/2006/main">
  <c r="AH22" i="31" l="1"/>
  <c r="AH23" i="31"/>
  <c r="AH29" i="31" l="1"/>
  <c r="AH28" i="31"/>
  <c r="AH27" i="31"/>
  <c r="AH26" i="31"/>
  <c r="AH25" i="31"/>
  <c r="AH24" i="31"/>
  <c r="AH21" i="31"/>
  <c r="AH20" i="31"/>
  <c r="AH19" i="31"/>
  <c r="AH18" i="31"/>
  <c r="AH14" i="31"/>
  <c r="AH13" i="31"/>
  <c r="AH12" i="31"/>
  <c r="AH11" i="31"/>
  <c r="AH10" i="31"/>
  <c r="AH9" i="31"/>
  <c r="AH31" i="30" l="1"/>
  <c r="AH30" i="30"/>
  <c r="AH29" i="30"/>
  <c r="AH28" i="30"/>
  <c r="AH27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0" i="30"/>
  <c r="AH9" i="30"/>
  <c r="AH8" i="30"/>
  <c r="AH7" i="30"/>
  <c r="B12" i="4" l="1"/>
  <c r="AH9" i="4" l="1"/>
  <c r="AH10" i="4"/>
  <c r="C12" i="4" l="1"/>
  <c r="D12" i="4"/>
  <c r="E12" i="4"/>
  <c r="F12" i="4"/>
  <c r="G12" i="4"/>
  <c r="H12" i="4"/>
  <c r="I12" i="4"/>
  <c r="J12" i="4"/>
  <c r="K12" i="4"/>
  <c r="L12" i="4"/>
  <c r="M12" i="4"/>
  <c r="N12" i="4"/>
  <c r="O12" i="4"/>
  <c r="P12" i="4"/>
  <c r="Q12" i="4"/>
  <c r="R12" i="4"/>
  <c r="S12" i="4"/>
  <c r="T12" i="4"/>
  <c r="U12" i="4"/>
  <c r="V12" i="4"/>
  <c r="W12" i="4"/>
  <c r="X12" i="4"/>
  <c r="Y12" i="4"/>
  <c r="Z12" i="4"/>
  <c r="AA12" i="4"/>
  <c r="AB12" i="4"/>
  <c r="AC12" i="4"/>
  <c r="AD12" i="4"/>
  <c r="AE12" i="4"/>
  <c r="AF12" i="4"/>
  <c r="AG12" i="4"/>
  <c r="AH11" i="4" l="1"/>
  <c r="AH7" i="4"/>
  <c r="AH8" i="4"/>
  <c r="AE5" i="4"/>
  <c r="AA5" i="4"/>
  <c r="W5" i="4"/>
  <c r="O5" i="4"/>
  <c r="G5" i="4"/>
  <c r="AD5" i="4"/>
  <c r="Z5" i="4"/>
  <c r="R5" i="4"/>
  <c r="N5" i="4"/>
  <c r="F5" i="4"/>
  <c r="M5" i="4"/>
  <c r="AG5" i="4"/>
  <c r="AC5" i="4"/>
  <c r="Y5" i="4"/>
  <c r="S5" i="4"/>
  <c r="K5" i="4"/>
  <c r="E5" i="4"/>
  <c r="AF5" i="4"/>
  <c r="AB5" i="4"/>
  <c r="X5" i="4"/>
  <c r="T5" i="4"/>
  <c r="P5" i="4"/>
  <c r="L5" i="4"/>
  <c r="H5" i="4"/>
  <c r="D5" i="4"/>
  <c r="Q5" i="4"/>
  <c r="I5" i="4"/>
  <c r="C5" i="4"/>
  <c r="V5" i="4"/>
  <c r="J5" i="4"/>
  <c r="U5" i="4"/>
  <c r="AH12" i="4" l="1"/>
</calcChain>
</file>

<file path=xl/sharedStrings.xml><?xml version="1.0" encoding="utf-8"?>
<sst xmlns="http://schemas.openxmlformats.org/spreadsheetml/2006/main" count="526" uniqueCount="124">
  <si>
    <t>직원 휴가 일정</t>
  </si>
  <si>
    <t>휴가 유형 키</t>
  </si>
  <si>
    <t>1월</t>
  </si>
  <si>
    <t>직원 이름</t>
  </si>
  <si>
    <t>직원 1</t>
  </si>
  <si>
    <t>직원 2</t>
  </si>
  <si>
    <t>직원 3</t>
  </si>
  <si>
    <t>직원 4</t>
  </si>
  <si>
    <t>직원 5</t>
  </si>
  <si>
    <t>V</t>
  </si>
  <si>
    <t>휴가 날짜</t>
  </si>
  <si>
    <t>1</t>
  </si>
  <si>
    <t>휴가</t>
  </si>
  <si>
    <t>2</t>
  </si>
  <si>
    <t>3</t>
  </si>
  <si>
    <t>P</t>
  </si>
  <si>
    <t>4</t>
  </si>
  <si>
    <t>S</t>
  </si>
  <si>
    <t>5</t>
  </si>
  <si>
    <t>개인</t>
  </si>
  <si>
    <t>6</t>
  </si>
  <si>
    <t>7</t>
  </si>
  <si>
    <t>8</t>
  </si>
  <si>
    <t>9</t>
  </si>
  <si>
    <t>병가</t>
  </si>
  <si>
    <t>10</t>
  </si>
  <si>
    <t>11</t>
  </si>
  <si>
    <t>12</t>
  </si>
  <si>
    <t>사용자 지정 1</t>
  </si>
  <si>
    <t>13</t>
  </si>
  <si>
    <t>14</t>
  </si>
  <si>
    <t>15</t>
  </si>
  <si>
    <t>16</t>
  </si>
  <si>
    <t>사용자 지정 2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</si>
  <si>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</si>
  <si>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</si>
  <si>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</si>
  <si>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</si>
  <si>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</si>
  <si>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</si>
  <si>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</si>
  <si>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</si>
  <si>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</si>
  <si>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</si>
  <si>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</si>
  <si>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</si>
  <si>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</si>
  <si>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</si>
  <si>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</si>
  <si>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연도 입력:</t>
  </si>
  <si>
    <t>총 일수</t>
  </si>
  <si>
    <t>주요일정</t>
    <phoneticPr fontId="1" type="noConversion"/>
  </si>
  <si>
    <t>일정</t>
    <phoneticPr fontId="1" type="noConversion"/>
  </si>
  <si>
    <t>V</t>
    <phoneticPr fontId="1" type="noConversion"/>
  </si>
  <si>
    <t>구분</t>
    <phoneticPr fontId="1" type="noConversion"/>
  </si>
  <si>
    <t>월</t>
  </si>
  <si>
    <t>화</t>
  </si>
  <si>
    <t>수</t>
  </si>
  <si>
    <t>목</t>
  </si>
  <si>
    <t>금</t>
  </si>
  <si>
    <t>토</t>
  </si>
  <si>
    <t>일</t>
  </si>
  <si>
    <t>열1</t>
  </si>
  <si>
    <t>하계방학</t>
    <phoneticPr fontId="1" type="noConversion"/>
  </si>
  <si>
    <t>하계추가</t>
    <phoneticPr fontId="1" type="noConversion"/>
  </si>
  <si>
    <t>5월</t>
    <phoneticPr fontId="27" type="noConversion"/>
  </si>
  <si>
    <t>6월</t>
    <phoneticPr fontId="27" type="noConversion"/>
  </si>
  <si>
    <t>일</t>
    <phoneticPr fontId="27" type="noConversion"/>
  </si>
  <si>
    <t>하계방학 추가신청</t>
    <phoneticPr fontId="1" type="noConversion"/>
  </si>
  <si>
    <t>1학기 퇴실점검, 호실청소</t>
    <phoneticPr fontId="1" type="noConversion"/>
  </si>
  <si>
    <t>하계방학 신규입사자 입사</t>
    <phoneticPr fontId="27" type="noConversion"/>
  </si>
  <si>
    <t>생활관비납부</t>
    <phoneticPr fontId="27" type="noConversion"/>
  </si>
  <si>
    <t>1학기 거주자 퇴사</t>
    <phoneticPr fontId="1" type="noConversion"/>
  </si>
  <si>
    <t>하계방학 급식신청</t>
    <phoneticPr fontId="1" type="noConversion"/>
  </si>
  <si>
    <t>하계방학 식비납부</t>
    <phoneticPr fontId="1" type="noConversion"/>
  </si>
  <si>
    <t>하계방학 거주신청(16~27)</t>
    <phoneticPr fontId="27" type="noConversion"/>
  </si>
  <si>
    <t>하계방학 입사취소</t>
    <phoneticPr fontId="27" type="noConversion"/>
  </si>
  <si>
    <t>하계방학 추가납부 16:00까지</t>
    <phoneticPr fontId="1" type="noConversion"/>
  </si>
  <si>
    <t>1학기 거주자 하계방학
호실 이동</t>
    <phoneticPr fontId="1" type="noConversion"/>
  </si>
  <si>
    <t>목</t>
    <phoneticPr fontId="27" type="noConversion"/>
  </si>
  <si>
    <t>금</t>
    <phoneticPr fontId="27" type="noConversion"/>
  </si>
  <si>
    <t>토</t>
    <phoneticPr fontId="27" type="noConversion"/>
  </si>
  <si>
    <t>월</t>
    <phoneticPr fontId="27" type="noConversion"/>
  </si>
  <si>
    <t>화</t>
    <phoneticPr fontId="27" type="noConversion"/>
  </si>
  <si>
    <t>하계방학 추가 호실 확인 17:00</t>
    <phoneticPr fontId="1" type="noConversion"/>
  </si>
  <si>
    <t>종강</t>
    <phoneticPr fontId="27" type="noConversion"/>
  </si>
  <si>
    <t>계절
수업</t>
    <phoneticPr fontId="27" type="noConversion"/>
  </si>
  <si>
    <t>이동</t>
    <phoneticPr fontId="27" type="noConversion"/>
  </si>
  <si>
    <t>하계방학 생활관비납부</t>
    <phoneticPr fontId="27" type="noConversion"/>
  </si>
  <si>
    <t>하계방학 운영 6. 25(수) ~  8. 25(월)</t>
    <phoneticPr fontId="27" type="noConversion"/>
  </si>
  <si>
    <t>하계방학 추가발표 17:00</t>
    <phoneticPr fontId="1" type="noConversion"/>
  </si>
  <si>
    <t>신청결과 발표 17:00</t>
    <phoneticPr fontId="27" type="noConversion"/>
  </si>
  <si>
    <t>추가</t>
    <phoneticPr fontId="1" type="noConversion"/>
  </si>
  <si>
    <t>7월</t>
    <phoneticPr fontId="1" type="noConversion"/>
  </si>
  <si>
    <t>계절학기 종강</t>
    <phoneticPr fontId="27" type="noConversion"/>
  </si>
  <si>
    <t>추첨</t>
    <phoneticPr fontId="27" type="noConversion"/>
  </si>
  <si>
    <t>합격자 발표</t>
    <phoneticPr fontId="1" type="noConversion"/>
  </si>
  <si>
    <t>2학기 생활관비 납부</t>
    <phoneticPr fontId="27" type="noConversion"/>
  </si>
  <si>
    <t>8월</t>
    <phoneticPr fontId="1" type="noConversion"/>
  </si>
  <si>
    <t>토</t>
    <phoneticPr fontId="1" type="noConversion"/>
  </si>
  <si>
    <t>호실(룸메이트)선택</t>
    <phoneticPr fontId="27" type="noConversion"/>
  </si>
  <si>
    <t>2학기 재학생 추가 신청</t>
    <phoneticPr fontId="1" type="noConversion"/>
  </si>
  <si>
    <t>수</t>
    <phoneticPr fontId="1" type="noConversion"/>
  </si>
  <si>
    <t>추가 합격자 발표 17:00</t>
    <phoneticPr fontId="27" type="noConversion"/>
  </si>
  <si>
    <t>하계방학 거주자 퇴사, 이동 17:30까지</t>
    <phoneticPr fontId="1" type="noConversion"/>
  </si>
  <si>
    <t>추가 합격자 생활관비 납부 16:00까지</t>
    <phoneticPr fontId="27" type="noConversion"/>
  </si>
  <si>
    <t>식비납부 16:00까지</t>
    <phoneticPr fontId="27" type="noConversion"/>
  </si>
  <si>
    <t>2026학년도 학생생활관 주요일정</t>
    <phoneticPr fontId="1" type="noConversion"/>
  </si>
  <si>
    <t>2026-2학기</t>
    <phoneticPr fontId="1" type="noConversion"/>
  </si>
  <si>
    <t>수</t>
    <phoneticPr fontId="27" type="noConversion"/>
  </si>
  <si>
    <t>호실 선택</t>
    <phoneticPr fontId="27" type="noConversion"/>
  </si>
  <si>
    <t>거주호실 확인</t>
    <phoneticPr fontId="27" type="noConversion"/>
  </si>
  <si>
    <t>하계방학 급식추가신청</t>
    <phoneticPr fontId="1" type="noConversion"/>
  </si>
  <si>
    <t>하계방학 식비추가납부</t>
    <phoneticPr fontId="1" type="noConversion"/>
  </si>
  <si>
    <t>2026학년도 2학기 거주 신청(6.19~)</t>
    <phoneticPr fontId="1" type="noConversion"/>
  </si>
  <si>
    <t>2026학년도 2학기 거주 신청(6.19~7.14)</t>
    <phoneticPr fontId="1" type="noConversion"/>
  </si>
  <si>
    <t>목</t>
    <phoneticPr fontId="1" type="noConversion"/>
  </si>
  <si>
    <t xml:space="preserve">토 </t>
    <phoneticPr fontId="1" type="noConversion"/>
  </si>
  <si>
    <t>일</t>
    <phoneticPr fontId="1" type="noConversion"/>
  </si>
  <si>
    <t>식비납부 2차 16:00까지</t>
    <phoneticPr fontId="27" type="noConversion"/>
  </si>
  <si>
    <t>식사 1차 신청</t>
    <phoneticPr fontId="27" type="noConversion"/>
  </si>
  <si>
    <t>식사 2차 신청, 취소, 변경</t>
    <phoneticPr fontId="27" type="noConversion"/>
  </si>
  <si>
    <t xml:space="preserve">2026학년 2학기 입사(8. 29 토 ~ 9. 1 화) </t>
    <phoneticPr fontId="1" type="noConversion"/>
  </si>
  <si>
    <t>2학기 합격자 호실 확인 17:00</t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</si>
</sst>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2" formatCode="_-&quot;₩&quot;* #,##0_-;\-&quot;₩&quot;* #,##0_-;_-&quot;₩&quot;* &quot;-&quot;_-;_-@_-"/>
    <numFmt numFmtId="44" formatCode="_-&quot;₩&quot;* #,##0.00_-;\-&quot;₩&quot;* #,##0.00_-;_-&quot;₩&quot;* &quot;-&quot;??_-;_-@_-"/>
    <numFmt numFmtId="176" formatCode="_(* #,##0_);_(* \(#,##0\);_(* &quot;-&quot;_);_(@_)"/>
    <numFmt numFmtId="177" formatCode="_(* #,##0.00_);_(* \(#,##0.00\);_(* &quot;-&quot;??_);_(@_)"/>
    <numFmt numFmtId="178" formatCode="0;0;"/>
    <numFmt numFmtId="179" formatCode="0_ "/>
  </numFmts>
  <fonts count="31">
    <font>
      <sz val="11"/>
      <color theme="1"/>
      <name val="Malgun Gothic"/>
      <family val="2"/>
    </font>
    <font>
      <sz val="8"/>
      <name val="Calibri"/>
      <family val="3"/>
      <charset val="129"/>
      <scheme val="minor"/>
    </font>
    <font>
      <sz val="11"/>
      <color theme="1"/>
      <name val="Malgun Gothic"/>
      <family val="2"/>
    </font>
    <font>
      <b/>
      <sz val="11"/>
      <color theme="1"/>
      <name val="Malgun Gothic"/>
      <family val="2"/>
    </font>
    <font>
      <sz val="11"/>
      <color theme="0"/>
      <name val="Malgun Gothic"/>
      <family val="2"/>
    </font>
    <font>
      <sz val="11"/>
      <color rgb="FF9C0006"/>
      <name val="Malgun Gothic"/>
      <family val="2"/>
    </font>
    <font>
      <b/>
      <sz val="11"/>
      <color rgb="FFFA7D00"/>
      <name val="Malgun Gothic"/>
      <family val="2"/>
    </font>
    <font>
      <b/>
      <sz val="11"/>
      <color theme="0"/>
      <name val="Malgun Gothic"/>
      <family val="2"/>
    </font>
    <font>
      <i/>
      <sz val="11"/>
      <color rgb="FF7F7F7F"/>
      <name val="Malgun Gothic"/>
      <family val="2"/>
    </font>
    <font>
      <sz val="11"/>
      <color rgb="FF006100"/>
      <name val="Malgun Gothic"/>
      <family val="2"/>
    </font>
    <font>
      <b/>
      <sz val="26"/>
      <color theme="3" tint="-0.24994659260841701"/>
      <name val="Malgun Gothic"/>
      <family val="2"/>
    </font>
    <font>
      <b/>
      <sz val="18"/>
      <color theme="4" tint="-0.24994659260841701"/>
      <name val="Malgun Gothic"/>
      <family val="2"/>
    </font>
    <font>
      <sz val="11"/>
      <color rgb="FF3F3F76"/>
      <name val="Malgun Gothic"/>
      <family val="2"/>
    </font>
    <font>
      <sz val="11"/>
      <color rgb="FFFA7D00"/>
      <name val="Malgun Gothic"/>
      <family val="2"/>
    </font>
    <font>
      <sz val="11"/>
      <color rgb="FF9C5700"/>
      <name val="Malgun Gothic"/>
      <family val="2"/>
    </font>
    <font>
      <b/>
      <sz val="11"/>
      <color rgb="FF3F3F3F"/>
      <name val="Malgun Gothic"/>
      <family val="2"/>
    </font>
    <font>
      <b/>
      <sz val="26"/>
      <color theme="3"/>
      <name val="Malgun Gothic"/>
      <family val="2"/>
    </font>
    <font>
      <sz val="11"/>
      <color rgb="FFFF0000"/>
      <name val="Malgun Gothic"/>
      <family val="2"/>
    </font>
    <font>
      <sz val="11"/>
      <color theme="4" tint="-0.499984740745262"/>
      <name val="Malgun Gothic"/>
      <family val="2"/>
    </font>
    <font>
      <sz val="11"/>
      <color theme="1"/>
      <name val="Malgun Gothic"/>
      <family val="3"/>
      <charset val="129"/>
    </font>
    <font>
      <b/>
      <sz val="26"/>
      <color theme="3"/>
      <name val="Malgun Gothic"/>
      <family val="3"/>
      <charset val="129"/>
    </font>
    <font>
      <b/>
      <sz val="11"/>
      <color theme="1"/>
      <name val="Malgun Gothic"/>
      <family val="3"/>
      <charset val="129"/>
    </font>
    <font>
      <sz val="11"/>
      <color theme="4" tint="-0.499984740745262"/>
      <name val="Malgun Gothic"/>
      <family val="3"/>
      <charset val="129"/>
    </font>
    <font>
      <b/>
      <sz val="18"/>
      <color theme="4" tint="-0.24994659260841701"/>
      <name val="Malgun Gothic"/>
      <family val="3"/>
      <charset val="129"/>
    </font>
    <font>
      <sz val="11"/>
      <color rgb="FFFF0000"/>
      <name val="Malgun Gothic"/>
      <family val="3"/>
      <charset val="129"/>
    </font>
    <font>
      <sz val="11"/>
      <color theme="0"/>
      <name val="Malgun Gothic"/>
      <family val="3"/>
      <charset val="129"/>
    </font>
    <font>
      <sz val="11"/>
      <name val="Malgun Gothic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u/>
      <sz val="11"/>
      <color theme="10"/>
      <name val="Malgun Gothic"/>
      <family val="2"/>
    </font>
    <font>
      <sz val="11"/>
      <color theme="10"/>
      <name val="Malgun Gothic"/>
      <family val="3"/>
      <charset val="129"/>
    </font>
  </fonts>
  <fills count="3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24994659260841701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8E3E0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2" tint="-9.9917600024414813E-2"/>
      </top>
      <bottom style="thin">
        <color theme="2" tint="-9.9917600024414813E-2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51">
    <xf numFmtId="0" fontId="0" fillId="0" borderId="0">
      <alignment horizontal="left" vertical="center"/>
    </xf>
    <xf numFmtId="0" fontId="16" fillId="0" borderId="0" applyNumberFormat="0" applyFill="0" applyBorder="0" applyProtection="0">
      <alignment vertical="top"/>
    </xf>
    <xf numFmtId="0" fontId="10" fillId="0" borderId="0" applyNumberFormat="0" applyFill="0" applyBorder="0" applyProtection="0">
      <alignment vertical="top"/>
    </xf>
    <xf numFmtId="0" fontId="11" fillId="2" borderId="0" applyNumberFormat="0" applyBorder="0" applyProtection="0">
      <alignment horizontal="center" vertical="center"/>
    </xf>
    <xf numFmtId="0" fontId="3" fillId="20" borderId="0" applyNumberFormat="0" applyProtection="0">
      <alignment horizontal="right" vertical="center" indent="1"/>
    </xf>
    <xf numFmtId="0" fontId="2" fillId="0" borderId="0" applyNumberFormat="0" applyFill="0" applyBorder="0" applyProtection="0">
      <alignment horizontal="left" vertical="center" indent="2"/>
    </xf>
    <xf numFmtId="0" fontId="4" fillId="3" borderId="0" applyNumberFormat="0" applyBorder="0" applyAlignment="0" applyProtection="0"/>
    <xf numFmtId="0" fontId="2" fillId="4" borderId="0" applyNumberFormat="0" applyBorder="0" applyProtection="0">
      <alignment horizontal="center" vertical="center"/>
    </xf>
    <xf numFmtId="0" fontId="3" fillId="9" borderId="0" applyNumberFormat="0" applyBorder="0" applyAlignment="0" applyProtection="0"/>
    <xf numFmtId="0" fontId="2" fillId="5" borderId="0" applyNumberFormat="0" applyBorder="0" applyAlignment="0" applyProtection="0"/>
    <xf numFmtId="0" fontId="4" fillId="7" borderId="0" applyNumberFormat="0" applyBorder="0" applyAlignment="0" applyProtection="0"/>
    <xf numFmtId="0" fontId="2" fillId="6" borderId="0" applyNumberFormat="0" applyBorder="0" applyAlignment="0" applyProtection="0"/>
    <xf numFmtId="0" fontId="3" fillId="15" borderId="0" applyNumberFormat="0" applyBorder="0" applyAlignment="0" applyProtection="0"/>
    <xf numFmtId="0" fontId="2" fillId="8" borderId="0" applyNumberFormat="0" applyBorder="0" applyAlignment="0" applyProtection="0"/>
    <xf numFmtId="0" fontId="4" fillId="15" borderId="0" applyNumberFormat="0" applyBorder="0" applyAlignment="0" applyProtection="0"/>
    <xf numFmtId="0" fontId="2" fillId="18" borderId="0" applyNumberFormat="0" applyBorder="0" applyAlignment="0" applyProtection="0"/>
    <xf numFmtId="0" fontId="3" fillId="17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3" fillId="10" borderId="0" applyNumberFormat="0" applyBorder="0" applyAlignment="0" applyProtection="0"/>
    <xf numFmtId="0" fontId="4" fillId="11" borderId="0" applyNumberFormat="0" applyBorder="0" applyAlignment="0" applyProtection="0"/>
    <xf numFmtId="0" fontId="2" fillId="2" borderId="0" applyNumberFormat="0" applyBorder="0" applyAlignment="0" applyProtection="0"/>
    <xf numFmtId="0" fontId="3" fillId="12" borderId="0" applyNumberFormat="0" applyBorder="0" applyProtection="0">
      <alignment horizontal="left" vertical="center" indent="1"/>
    </xf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179" fontId="2" fillId="0" borderId="0" applyFill="0" applyBorder="0" applyProtection="0">
      <alignment horizontal="center" vertical="center"/>
    </xf>
    <xf numFmtId="0" fontId="2" fillId="0" borderId="0" applyNumberFormat="0" applyFill="0" applyBorder="0">
      <alignment horizontal="left" vertical="center" wrapText="1" indent="2"/>
    </xf>
    <xf numFmtId="0" fontId="18" fillId="0" borderId="0">
      <alignment horizontal="center"/>
    </xf>
    <xf numFmtId="177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9" fillId="21" borderId="0" applyNumberFormat="0" applyBorder="0" applyAlignment="0" applyProtection="0"/>
    <xf numFmtId="0" fontId="5" fillId="22" borderId="0" applyNumberFormat="0" applyBorder="0" applyAlignment="0" applyProtection="0"/>
    <xf numFmtId="0" fontId="14" fillId="23" borderId="0" applyNumberFormat="0" applyBorder="0" applyAlignment="0" applyProtection="0"/>
    <xf numFmtId="0" fontId="12" fillId="24" borderId="1" applyNumberFormat="0" applyAlignment="0" applyProtection="0"/>
    <xf numFmtId="0" fontId="15" fillId="25" borderId="2" applyNumberFormat="0" applyAlignment="0" applyProtection="0"/>
    <xf numFmtId="0" fontId="6" fillId="25" borderId="1" applyNumberFormat="0" applyAlignment="0" applyProtection="0"/>
    <xf numFmtId="0" fontId="13" fillId="0" borderId="3" applyNumberFormat="0" applyFill="0" applyAlignment="0" applyProtection="0"/>
    <xf numFmtId="0" fontId="7" fillId="26" borderId="4" applyNumberFormat="0" applyAlignment="0" applyProtection="0"/>
    <xf numFmtId="0" fontId="17" fillId="0" borderId="0" applyNumberFormat="0" applyFill="0" applyBorder="0" applyAlignment="0" applyProtection="0"/>
    <xf numFmtId="0" fontId="2" fillId="27" borderId="5" applyNumberFormat="0" applyFont="0" applyAlignment="0" applyProtection="0"/>
    <xf numFmtId="0" fontId="8" fillId="0" borderId="0" applyNumberFormat="0" applyFill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4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8" fillId="0" borderId="0"/>
    <xf numFmtId="0" fontId="29" fillId="0" borderId="0" applyNumberFormat="0" applyFill="0" applyBorder="0" applyAlignment="0" applyProtection="0">
      <alignment horizontal="left" vertical="center"/>
    </xf>
  </cellStyleXfs>
  <cellXfs count="54">
    <xf numFmtId="0" fontId="0" fillId="0" borderId="0" xfId="0">
      <alignment horizontal="left" vertical="center"/>
    </xf>
    <xf numFmtId="179" fontId="2" fillId="0" borderId="0" xfId="25">
      <alignment horizontal="center" vertical="center"/>
    </xf>
    <xf numFmtId="0" fontId="19" fillId="0" borderId="0" xfId="0" applyFont="1" applyAlignment="1">
      <alignment horizontal="left" vertical="center" wrapText="1"/>
    </xf>
    <xf numFmtId="0" fontId="20" fillId="0" borderId="0" xfId="1" applyFont="1">
      <alignment vertical="top"/>
    </xf>
    <xf numFmtId="0" fontId="19" fillId="0" borderId="0" xfId="0" applyFont="1">
      <alignment horizontal="left" vertical="center"/>
    </xf>
    <xf numFmtId="0" fontId="21" fillId="20" borderId="0" xfId="4" applyFont="1">
      <alignment horizontal="right" vertical="center" indent="1"/>
    </xf>
    <xf numFmtId="0" fontId="21" fillId="15" borderId="0" xfId="12" applyFont="1" applyAlignment="1">
      <alignment horizontal="center" vertical="center"/>
    </xf>
    <xf numFmtId="0" fontId="19" fillId="2" borderId="0" xfId="21" applyFont="1" applyAlignment="1">
      <alignment horizontal="left" vertical="center"/>
    </xf>
    <xf numFmtId="0" fontId="21" fillId="10" borderId="0" xfId="19" applyFont="1" applyAlignment="1">
      <alignment horizontal="center" vertical="center"/>
    </xf>
    <xf numFmtId="0" fontId="21" fillId="13" borderId="0" xfId="23" applyFont="1" applyAlignment="1">
      <alignment horizontal="center" vertical="center"/>
    </xf>
    <xf numFmtId="178" fontId="21" fillId="9" borderId="0" xfId="8" applyNumberFormat="1" applyFont="1" applyAlignment="1">
      <alignment horizontal="center" vertical="center"/>
    </xf>
    <xf numFmtId="178" fontId="21" fillId="14" borderId="0" xfId="24" applyNumberFormat="1" applyFont="1" applyAlignment="1">
      <alignment horizontal="center" vertical="center"/>
    </xf>
    <xf numFmtId="0" fontId="22" fillId="0" borderId="0" xfId="27" applyFont="1">
      <alignment horizontal="center"/>
    </xf>
    <xf numFmtId="0" fontId="23" fillId="2" borderId="0" xfId="3" applyFo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2" borderId="0" xfId="21" applyFont="1" applyAlignment="1">
      <alignment horizontal="left" vertical="center" indent="1"/>
    </xf>
    <xf numFmtId="0" fontId="19" fillId="0" borderId="0" xfId="21" applyFont="1" applyFill="1" applyAlignment="1">
      <alignment horizontal="center" vertical="center"/>
    </xf>
    <xf numFmtId="0" fontId="19" fillId="0" borderId="0" xfId="26" applyFont="1">
      <alignment horizontal="left" vertical="center" wrapText="1" indent="2"/>
    </xf>
    <xf numFmtId="179" fontId="19" fillId="0" borderId="0" xfId="25" applyFont="1">
      <alignment horizontal="center" vertical="center"/>
    </xf>
    <xf numFmtId="0" fontId="19" fillId="0" borderId="0" xfId="0" applyFont="1" applyAlignment="1">
      <alignment horizontal="left" vertical="center" indent="1"/>
    </xf>
    <xf numFmtId="178" fontId="19" fillId="0" borderId="0" xfId="0" applyNumberFormat="1" applyFont="1" applyAlignment="1">
      <alignment horizontal="center" vertical="center"/>
    </xf>
    <xf numFmtId="0" fontId="19" fillId="0" borderId="0" xfId="26" applyNumberFormat="1" applyFont="1" applyFill="1" applyProtection="1">
      <alignment horizontal="left" vertical="center" wrapText="1" indent="2"/>
    </xf>
    <xf numFmtId="0" fontId="19" fillId="0" borderId="0" xfId="0" applyFont="1" applyAlignment="1" applyProtection="1">
      <alignment horizontal="center" vertical="center"/>
    </xf>
    <xf numFmtId="179" fontId="2" fillId="0" borderId="0" xfId="25" applyProtection="1">
      <alignment horizontal="center" vertical="center"/>
    </xf>
    <xf numFmtId="0" fontId="24" fillId="0" borderId="0" xfId="0" applyFont="1" applyAlignment="1">
      <alignment horizontal="center" vertical="center"/>
    </xf>
    <xf numFmtId="0" fontId="19" fillId="33" borderId="0" xfId="26" applyNumberFormat="1" applyFont="1" applyFill="1" applyProtection="1">
      <alignment horizontal="left" vertical="center" wrapText="1" indent="2"/>
    </xf>
    <xf numFmtId="0" fontId="26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3" fillId="9" borderId="0" xfId="8" applyAlignment="1">
      <alignment horizontal="center" vertical="center"/>
    </xf>
    <xf numFmtId="0" fontId="19" fillId="34" borderId="0" xfId="21" applyFont="1" applyFill="1" applyAlignment="1">
      <alignment horizontal="left" vertical="center"/>
    </xf>
    <xf numFmtId="178" fontId="21" fillId="34" borderId="0" xfId="8" applyNumberFormat="1" applyFont="1" applyFill="1" applyAlignment="1">
      <alignment horizontal="center" vertical="center"/>
    </xf>
    <xf numFmtId="178" fontId="21" fillId="34" borderId="0" xfId="24" applyNumberFormat="1" applyFont="1" applyFill="1" applyAlignment="1">
      <alignment horizontal="center" vertical="center"/>
    </xf>
    <xf numFmtId="0" fontId="3" fillId="35" borderId="0" xfId="8" applyFill="1" applyAlignment="1">
      <alignment horizontal="center" vertical="center"/>
    </xf>
    <xf numFmtId="0" fontId="19" fillId="34" borderId="0" xfId="0" applyFont="1" applyFill="1" applyAlignment="1">
      <alignment horizontal="center" vertical="center"/>
    </xf>
    <xf numFmtId="0" fontId="19" fillId="34" borderId="0" xfId="0" applyFont="1" applyFill="1" applyAlignment="1" applyProtection="1">
      <alignment horizontal="center" vertical="center"/>
    </xf>
    <xf numFmtId="0" fontId="19" fillId="0" borderId="6" xfId="26" applyNumberFormat="1" applyFont="1" applyFill="1" applyBorder="1" applyAlignment="1">
      <alignment horizontal="left" vertical="center" wrapText="1" indent="2"/>
    </xf>
    <xf numFmtId="0" fontId="25" fillId="34" borderId="0" xfId="0" applyFont="1" applyFill="1" applyAlignment="1">
      <alignment horizontal="center" vertical="center"/>
    </xf>
    <xf numFmtId="0" fontId="19" fillId="34" borderId="6" xfId="26" applyFont="1" applyFill="1" applyBorder="1" applyAlignment="1">
      <alignment horizontal="left" vertical="center" wrapText="1" indent="2"/>
    </xf>
    <xf numFmtId="0" fontId="19" fillId="34" borderId="0" xfId="0" applyFont="1" applyFill="1" applyAlignment="1" applyProtection="1">
      <alignment horizontal="center" vertical="center" wrapText="1"/>
    </xf>
    <xf numFmtId="0" fontId="19" fillId="0" borderId="0" xfId="26" applyNumberFormat="1" applyFont="1" applyFill="1">
      <alignment horizontal="left" vertical="center" wrapText="1" indent="2"/>
    </xf>
    <xf numFmtId="0" fontId="19" fillId="36" borderId="0" xfId="26" applyNumberFormat="1" applyFont="1" applyFill="1">
      <alignment horizontal="left" vertical="center" wrapText="1" indent="2"/>
    </xf>
    <xf numFmtId="0" fontId="19" fillId="34" borderId="0" xfId="26" applyFont="1" applyFill="1">
      <alignment horizontal="left" vertical="center" wrapText="1" indent="2"/>
    </xf>
    <xf numFmtId="0" fontId="30" fillId="0" borderId="0" xfId="50" applyFont="1" applyProtection="1">
      <alignment horizontal="left" vertical="center"/>
    </xf>
    <xf numFmtId="179" fontId="19" fillId="0" borderId="0" xfId="0" applyNumberFormat="1" applyFont="1">
      <alignment horizontal="left" vertical="center"/>
    </xf>
    <xf numFmtId="0" fontId="19" fillId="34" borderId="0" xfId="26" applyNumberFormat="1" applyFont="1" applyFill="1">
      <alignment horizontal="left" vertical="center" wrapText="1" indent="2"/>
    </xf>
    <xf numFmtId="0" fontId="23" fillId="2" borderId="0" xfId="3" applyFont="1">
      <alignment horizontal="center" vertical="center"/>
    </xf>
    <xf numFmtId="0" fontId="19" fillId="34" borderId="7" xfId="0" applyFont="1" applyFill="1" applyBorder="1" applyAlignment="1">
      <alignment horizontal="center" vertical="center"/>
    </xf>
    <xf numFmtId="0" fontId="26" fillId="37" borderId="0" xfId="26" applyNumberFormat="1" applyFont="1" applyFill="1" applyProtection="1">
      <alignment horizontal="left" vertical="center" wrapText="1" indent="2"/>
    </xf>
    <xf numFmtId="0" fontId="3" fillId="37" borderId="0" xfId="8" applyFill="1" applyAlignment="1">
      <alignment horizontal="center" vertical="center"/>
    </xf>
    <xf numFmtId="0" fontId="19" fillId="37" borderId="0" xfId="26" applyNumberFormat="1" applyFont="1" applyFill="1" applyProtection="1">
      <alignment horizontal="left" vertical="center" wrapText="1" indent="2"/>
    </xf>
    <xf numFmtId="0" fontId="19" fillId="17" borderId="0" xfId="26" applyNumberFormat="1" applyFont="1" applyFill="1">
      <alignment horizontal="left" vertical="center" wrapText="1" indent="2"/>
    </xf>
    <xf numFmtId="0" fontId="19" fillId="17" borderId="0" xfId="26" applyNumberFormat="1" applyFont="1" applyFill="1" applyProtection="1">
      <alignment horizontal="left" vertical="center" wrapText="1" indent="2"/>
    </xf>
    <xf numFmtId="0" fontId="23" fillId="2" borderId="0" xfId="3" applyFont="1">
      <alignment horizontal="center" vertical="center"/>
    </xf>
    <xf numFmtId="0" fontId="20" fillId="0" borderId="0" xfId="1" applyFont="1" applyAlignment="1">
      <alignment horizontal="center" vertical="top"/>
    </xf>
  </cellXfs>
  <cellStyles count="51">
    <cellStyle name="20% - 강조색1" xfId="15" builtinId="30" customBuiltin="1"/>
    <cellStyle name="20% - 강조색2" xfId="44" builtinId="34" customBuiltin="1"/>
    <cellStyle name="20% - 강조색3" xfId="21" builtinId="38" customBuiltin="1"/>
    <cellStyle name="20% - 강조색4" xfId="7" builtinId="42" customBuiltin="1"/>
    <cellStyle name="20% - 강조색5" xfId="47" builtinId="46" customBuiltin="1"/>
    <cellStyle name="20% - 강조색6" xfId="11" builtinId="50" customBuiltin="1"/>
    <cellStyle name="40% - 강조색1" xfId="16" builtinId="31" customBuiltin="1"/>
    <cellStyle name="40% - 강조색2" xfId="19" builtinId="35" customBuiltin="1"/>
    <cellStyle name="40% - 강조색3" xfId="22" builtinId="39" customBuiltin="1"/>
    <cellStyle name="40% - 강조색4" xfId="8" builtinId="43" customBuiltin="1"/>
    <cellStyle name="40% - 강조색5" xfId="24" builtinId="47" customBuiltin="1"/>
    <cellStyle name="40% - 강조색6" xfId="12" builtinId="51" customBuiltin="1"/>
    <cellStyle name="60% - 강조색1" xfId="17" builtinId="32" customBuiltin="1"/>
    <cellStyle name="60% - 강조색2" xfId="45" builtinId="36" customBuiltin="1"/>
    <cellStyle name="60% - 강조색3" xfId="23" builtinId="40" customBuiltin="1"/>
    <cellStyle name="60% - 강조색4" xfId="9" builtinId="44" customBuiltin="1"/>
    <cellStyle name="60% - 강조색5" xfId="48" builtinId="48" customBuiltin="1"/>
    <cellStyle name="60% - 강조색6" xfId="13" builtinId="52" customBuiltin="1"/>
    <cellStyle name="강조색1" xfId="14" builtinId="29" customBuiltin="1"/>
    <cellStyle name="강조색2" xfId="18" builtinId="33" customBuiltin="1"/>
    <cellStyle name="강조색3" xfId="20" builtinId="37" customBuiltin="1"/>
    <cellStyle name="강조색4" xfId="6" builtinId="41" customBuiltin="1"/>
    <cellStyle name="강조색5" xfId="46" builtinId="45" customBuiltin="1"/>
    <cellStyle name="강조색6" xfId="10" builtinId="49" customBuiltin="1"/>
    <cellStyle name="경고문" xfId="41" builtinId="11" customBuiltin="1"/>
    <cellStyle name="계산" xfId="38" builtinId="22" customBuiltin="1"/>
    <cellStyle name="나쁨" xfId="34" builtinId="27" customBuiltin="1"/>
    <cellStyle name="레이블" xfId="27" xr:uid="{00000000-0005-0000-0000-00001B000000}"/>
    <cellStyle name="메모" xfId="42" builtinId="10" customBuiltin="1"/>
    <cellStyle name="백분율" xfId="32" builtinId="5" customBuiltin="1"/>
    <cellStyle name="보통" xfId="35" builtinId="28" customBuiltin="1"/>
    <cellStyle name="설명 텍스트" xfId="43" builtinId="53" customBuiltin="1"/>
    <cellStyle name="셀 확인" xfId="40" builtinId="23" customBuiltin="1"/>
    <cellStyle name="쉼표" xfId="28" builtinId="3" customBuiltin="1"/>
    <cellStyle name="쉼표 [0]" xfId="29" builtinId="6" customBuiltin="1"/>
    <cellStyle name="연결된 셀" xfId="39" builtinId="24" customBuiltin="1"/>
    <cellStyle name="요약" xfId="25" builtinId="25" customBuiltin="1"/>
    <cellStyle name="입력" xfId="36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33" builtinId="26" customBuiltin="1"/>
    <cellStyle name="직원" xfId="26" xr:uid="{00000000-0005-0000-0000-00002C000000}"/>
    <cellStyle name="출력" xfId="37" builtinId="21" customBuiltin="1"/>
    <cellStyle name="통화" xfId="30" builtinId="4" customBuiltin="1"/>
    <cellStyle name="통화 [0]" xfId="31" builtinId="7" customBuiltin="1"/>
    <cellStyle name="표준" xfId="0" builtinId="0" customBuiltin="1"/>
    <cellStyle name="표준 2" xfId="49" xr:uid="{00000000-0005-0000-0000-000031000000}"/>
    <cellStyle name="하이퍼링크" xfId="50" builtinId="8"/>
  </cellStyles>
  <dxfs count="1499">
    <dxf>
      <font>
        <strike val="0"/>
        <outline val="0"/>
        <shadow val="0"/>
        <u val="none"/>
        <vertAlign val="baseline"/>
        <name val="Malgun Gothic"/>
        <scheme val="none"/>
      </font>
    </dxf>
    <dxf>
      <font>
        <strike val="0"/>
        <outline val="0"/>
        <shadow val="0"/>
        <u val="none"/>
        <vertAlign val="baseline"/>
        <name val="Malgun Gothic"/>
        <scheme val="none"/>
      </font>
    </dxf>
    <dxf>
      <font>
        <strike val="0"/>
        <outline val="0"/>
        <shadow val="0"/>
        <u val="none"/>
        <vertAlign val="baseline"/>
        <name val="Malgun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numFmt numFmtId="0" formatCode="General"/>
      <fill>
        <patternFill patternType="none">
          <fgColor indexed="64"/>
          <bgColor indexed="65"/>
        </patternFill>
      </fill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numFmt numFmtId="179" formatCode="0_ 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numFmt numFmtId="0" formatCode="General"/>
      <fill>
        <patternFill patternType="none">
          <fgColor indexed="64"/>
          <bgColor indexed="65"/>
        </patternFill>
      </fill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fill>
        <patternFill>
          <fgColor indexed="64"/>
          <bgColor theme="0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numFmt numFmtId="0" formatCode="General"/>
      <fill>
        <patternFill patternType="none">
          <fgColor indexed="64"/>
          <bgColor indexed="65"/>
        </patternFill>
      </fill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name val="Malgun Gothic"/>
        <scheme val="none"/>
      </font>
      <numFmt numFmtId="0" formatCode="General"/>
      <fill>
        <patternFill patternType="none">
          <fgColor indexed="64"/>
          <bgColor indexed="65"/>
        </patternFill>
      </fill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numFmt numFmtId="178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lgun Gothic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strike val="0"/>
        <outline val="0"/>
        <shadow val="0"/>
        <u val="none"/>
        <vertAlign val="baseline"/>
        <name val="Malgun Gothic"/>
        <scheme val="none"/>
      </font>
      <protection locked="1" hidden="0"/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ill>
        <patternFill patternType="solid">
          <bgColor theme="6" tint="0.79998168889431442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solid">
          <bgColor theme="6" tint="0.79998168889431442"/>
        </patternFill>
      </fill>
      <border diagonalUp="0" diagonalDown="0">
        <left/>
        <right/>
        <top style="thin">
          <color theme="0" tint="-0.14993743705557422"/>
        </top>
        <bottom style="medium">
          <color theme="2" tint="-0.499984740745262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6" tint="0.79998168889431442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1"/>
      </font>
      <border diagonalUp="0" diagonalDown="0">
        <left/>
        <right/>
        <top/>
        <bottom/>
        <vertical style="thin">
          <color theme="0"/>
        </vertical>
        <horizontal/>
      </border>
    </dxf>
  </dxfs>
  <tableStyles count="1" defaultPivotStyle="PivotStyleLight16">
    <tableStyle name="직원 휴가 표" pivot="0" count="13" xr9:uid="{00000000-0011-0000-FFFF-FFFF00000000}">
      <tableStyleElement type="wholeTable" dxfId="1498"/>
      <tableStyleElement type="headerRow" dxfId="1497"/>
      <tableStyleElement type="totalRow" dxfId="1496"/>
      <tableStyleElement type="firstColumn" dxfId="1495"/>
      <tableStyleElement type="lastColumn" dxfId="1494"/>
      <tableStyleElement type="firstRowStripe" dxfId="1493"/>
      <tableStyleElement type="secondRowStripe" dxfId="1492"/>
      <tableStyleElement type="firstColumnStripe" dxfId="1491"/>
      <tableStyleElement type="secondColumnStripe" dxfId="1490"/>
      <tableStyleElement type="firstHeaderCell" dxfId="1489"/>
      <tableStyleElement type="lastHeaderCell" dxfId="1488"/>
      <tableStyleElement type="firstTotalCell" dxfId="1487"/>
      <tableStyleElement type="lastTotalCell" dxfId="148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31</xdr:col>
      <xdr:colOff>9525</xdr:colOff>
      <xdr:row>15</xdr:row>
      <xdr:rowOff>180976</xdr:rowOff>
    </xdr:from>
    <xdr:to>
      <xdr:col>33</xdr:col>
      <xdr:colOff>19050</xdr:colOff>
      <xdr:row>16</xdr:row>
      <xdr:rowOff>19050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5465105-215A-49CF-BEA4-45CA4B989E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2175" y="5105401"/>
          <a:ext cx="714375" cy="285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0</xdr:colOff>
      <xdr:row>30</xdr:row>
      <xdr:rowOff>0</xdr:rowOff>
    </xdr:from>
    <xdr:to>
      <xdr:col>22</xdr:col>
      <xdr:colOff>9525</xdr:colOff>
      <xdr:row>31</xdr:row>
      <xdr:rowOff>9525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2F0DDCF-D303-4933-80C0-E99DCB63BC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58350" y="10334625"/>
          <a:ext cx="361950" cy="390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0</xdr:colOff>
      <xdr:row>30</xdr:row>
      <xdr:rowOff>0</xdr:rowOff>
    </xdr:from>
    <xdr:to>
      <xdr:col>23</xdr:col>
      <xdr:colOff>9525</xdr:colOff>
      <xdr:row>31</xdr:row>
      <xdr:rowOff>9525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5755E4A-0673-4435-B45B-A11B0ED628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10334625"/>
          <a:ext cx="361950" cy="390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0</xdr:colOff>
      <xdr:row>30</xdr:row>
      <xdr:rowOff>0</xdr:rowOff>
    </xdr:from>
    <xdr:to>
      <xdr:col>25</xdr:col>
      <xdr:colOff>9525</xdr:colOff>
      <xdr:row>31</xdr:row>
      <xdr:rowOff>9525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7623E29E-0CCE-464E-80E5-8957F6488A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15625" y="10334625"/>
          <a:ext cx="361950" cy="390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20</xdr:col>
      <xdr:colOff>0</xdr:colOff>
      <xdr:row>30</xdr:row>
      <xdr:rowOff>0</xdr:rowOff>
    </xdr:from>
    <xdr:ext cx="361950" cy="390525"/>
    <xdr:pic>
      <xdr:nvPicPr>
        <xdr:cNvPr id="5" name="그림 4">
          <a:extLst>
            <a:ext uri="{FF2B5EF4-FFF2-40B4-BE49-F238E27FC236}">
              <a16:creationId xmlns:a16="http://schemas.microsoft.com/office/drawing/2014/main" id="{7DAA6D02-9411-47AD-84B0-F4C0107753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05925" y="10334625"/>
          <a:ext cx="361950" cy="390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51068;&#51221;,%20&#49373;&#54876;&#44288;%20&#47700;&#47784;/1.%202026&#54617;&#45380;&#46020;%20&#54616;&#44228;&#48169;&#54617;%20&#50868;&#50689;&#51068;&#51221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.%202024%20&#51452;&#50836;&#51068;&#51221;(5~8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49373;&#54876;&#44288;%20&#51068;&#51221;/2024%20&#51452;&#50836;&#51068;&#51221;(&#50577;&#49885;)%20-%20&#48373;&#49324;&#4837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월"/>
      <sheetName val="2026학년도 5월 ~ 6월 하계방학 운영 검토(안)"/>
      <sheetName val="직원 이름"/>
      <sheetName val="1. 2026학년도 하계방학 운영일정"/>
    </sheetNames>
    <sheetDataSet>
      <sheetData sheetId="0">
        <row r="2">
          <cell r="C2" t="str">
            <v>V</v>
          </cell>
          <cell r="F2" t="str">
            <v>P</v>
          </cell>
          <cell r="I2" t="str">
            <v>S</v>
          </cell>
          <cell r="L2"/>
          <cell r="Q2"/>
        </row>
        <row r="4">
          <cell r="AH4">
            <v>2023</v>
          </cell>
        </row>
      </sheetData>
      <sheetData sheetId="1"/>
      <sheetData sheetId="2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월"/>
      <sheetName val="2024년 11월~ 2025년 2월"/>
      <sheetName val="6월 ~ 8월(2024년)"/>
      <sheetName val="직원 이름"/>
      <sheetName val="2. 2024 주요일정(5~8)"/>
    </sheetNames>
    <sheetDataSet>
      <sheetData sheetId="0">
        <row r="2">
          <cell r="C2" t="str">
            <v>V</v>
          </cell>
          <cell r="F2" t="str">
            <v>P</v>
          </cell>
          <cell r="I2" t="str">
            <v>S</v>
          </cell>
        </row>
        <row r="4">
          <cell r="AH4">
            <v>2023</v>
          </cell>
        </row>
      </sheetData>
      <sheetData sheetId="1"/>
      <sheetData sheetId="2"/>
      <sheetData sheetId="3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월"/>
      <sheetName val="2월"/>
      <sheetName val="3월"/>
      <sheetName val="4월"/>
      <sheetName val="5월"/>
      <sheetName val="6월"/>
      <sheetName val="7월"/>
      <sheetName val="8월"/>
      <sheetName val="9월"/>
      <sheetName val="10월"/>
      <sheetName val="11월"/>
      <sheetName val="12월"/>
      <sheetName val="직원 이름"/>
    </sheetNames>
    <sheetDataSet>
      <sheetData sheetId="0">
        <row r="2">
          <cell r="I2" t="str">
            <v>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1월" displayName="_1월" ref="B6:AH12" totalsRowCount="1" headerRowDxfId="1480" dataDxfId="1479" totalsRowDxfId="1478">
  <autoFilter ref="B6:AH11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</autoFilter>
  <tableColumns count="33">
    <tableColumn id="1" xr3:uid="{00000000-0010-0000-0000-000001000000}" name="직원 이름" totalsRowFunction="custom" dataDxfId="1477" totalsRowDxfId="1476" dataCellStyle="직원">
      <totalsRowFormula>월이름&amp;" 요약"</totalsRowFormula>
    </tableColumn>
    <tableColumn id="2" xr3:uid="{00000000-0010-0000-0000-000002000000}" name="1" totalsRowFunction="custom" dataDxfId="1475" totalsRowDxfId="1474">
      <totalsRowFormula>SUBTOTAL(103,'1월'!$C$7:$C$11)</totalsRowFormula>
    </tableColumn>
    <tableColumn id="3" xr3:uid="{00000000-0010-0000-0000-000003000000}" name="2" totalsRowFunction="custom" dataDxfId="1473" totalsRowDxfId="1472">
      <totalsRowFormula>SUBTOTAL(103,'1월'!$D$7:$D$11)</totalsRowFormula>
    </tableColumn>
    <tableColumn id="4" xr3:uid="{00000000-0010-0000-0000-000004000000}" name="3" totalsRowFunction="custom" dataDxfId="1471" totalsRowDxfId="1470">
      <totalsRowFormula>SUBTOTAL(103,'1월'!$E$7:$E$11)</totalsRowFormula>
    </tableColumn>
    <tableColumn id="5" xr3:uid="{00000000-0010-0000-0000-000005000000}" name="4" totalsRowFunction="custom" dataDxfId="1469" totalsRowDxfId="1468">
      <totalsRowFormula>SUBTOTAL(103,'1월'!$F$7:$F$11)</totalsRowFormula>
    </tableColumn>
    <tableColumn id="6" xr3:uid="{00000000-0010-0000-0000-000006000000}" name="5" totalsRowFunction="custom" dataDxfId="1467" totalsRowDxfId="1466">
      <totalsRowFormula>SUBTOTAL(103,'1월'!$G$7:$G$11)</totalsRowFormula>
    </tableColumn>
    <tableColumn id="7" xr3:uid="{00000000-0010-0000-0000-000007000000}" name="6" totalsRowFunction="custom" dataDxfId="1465" totalsRowDxfId="1464">
      <totalsRowFormula>SUBTOTAL(103,'1월'!$H$7:$H$11)</totalsRowFormula>
    </tableColumn>
    <tableColumn id="8" xr3:uid="{00000000-0010-0000-0000-000008000000}" name="7" totalsRowFunction="custom" dataDxfId="1463" totalsRowDxfId="1462">
      <totalsRowFormula>SUBTOTAL(103,'1월'!$I$7:$I$11)</totalsRowFormula>
    </tableColumn>
    <tableColumn id="9" xr3:uid="{00000000-0010-0000-0000-000009000000}" name="8" totalsRowFunction="custom" dataDxfId="1461" totalsRowDxfId="1460">
      <totalsRowFormula>SUBTOTAL(103,'1월'!$J$7:$J$11)</totalsRowFormula>
    </tableColumn>
    <tableColumn id="10" xr3:uid="{00000000-0010-0000-0000-00000A000000}" name="9" totalsRowFunction="custom" dataDxfId="1459" totalsRowDxfId="1458">
      <totalsRowFormula>SUBTOTAL(103,'1월'!$K$7:$K$11)</totalsRowFormula>
    </tableColumn>
    <tableColumn id="11" xr3:uid="{00000000-0010-0000-0000-00000B000000}" name="10" totalsRowFunction="custom" dataDxfId="1457" totalsRowDxfId="1456">
      <totalsRowFormula>SUBTOTAL(103,'1월'!$L$7:$L$11)</totalsRowFormula>
    </tableColumn>
    <tableColumn id="12" xr3:uid="{00000000-0010-0000-0000-00000C000000}" name="11" totalsRowFunction="custom" dataDxfId="1455" totalsRowDxfId="1454">
      <totalsRowFormula>SUBTOTAL(103,'1월'!$M$7:$M$11)</totalsRowFormula>
    </tableColumn>
    <tableColumn id="13" xr3:uid="{00000000-0010-0000-0000-00000D000000}" name="12" totalsRowFunction="custom" dataDxfId="1453" totalsRowDxfId="1452">
      <totalsRowFormula>SUBTOTAL(103,'1월'!$N$7:$N$11)</totalsRowFormula>
    </tableColumn>
    <tableColumn id="14" xr3:uid="{00000000-0010-0000-0000-00000E000000}" name="13" totalsRowFunction="custom" dataDxfId="1451" totalsRowDxfId="1450">
      <totalsRowFormula>SUBTOTAL(103,'1월'!$O$7:$O$11)</totalsRowFormula>
    </tableColumn>
    <tableColumn id="15" xr3:uid="{00000000-0010-0000-0000-00000F000000}" name="14" totalsRowFunction="custom" dataDxfId="1449" totalsRowDxfId="1448">
      <totalsRowFormula>SUBTOTAL(103,'1월'!$P$7:$P$11)</totalsRowFormula>
    </tableColumn>
    <tableColumn id="16" xr3:uid="{00000000-0010-0000-0000-000010000000}" name="15" totalsRowFunction="custom" dataDxfId="1447" totalsRowDxfId="1446">
      <totalsRowFormula>SUBTOTAL(103,'1월'!$Q$7:$Q$11)</totalsRowFormula>
    </tableColumn>
    <tableColumn id="17" xr3:uid="{00000000-0010-0000-0000-000011000000}" name="16" totalsRowFunction="custom" dataDxfId="1445" totalsRowDxfId="1444">
      <totalsRowFormula>SUBTOTAL(103,'1월'!$R$7:$R$11)</totalsRowFormula>
    </tableColumn>
    <tableColumn id="18" xr3:uid="{00000000-0010-0000-0000-000012000000}" name="17" totalsRowFunction="custom" dataDxfId="1443" totalsRowDxfId="1442">
      <totalsRowFormula>SUBTOTAL(103,'1월'!$S$7:$S$11)</totalsRowFormula>
    </tableColumn>
    <tableColumn id="19" xr3:uid="{00000000-0010-0000-0000-000013000000}" name="18" totalsRowFunction="custom" dataDxfId="1441" totalsRowDxfId="1440">
      <totalsRowFormula>SUBTOTAL(103,'1월'!$T$7:$T$11)</totalsRowFormula>
    </tableColumn>
    <tableColumn id="20" xr3:uid="{00000000-0010-0000-0000-000014000000}" name="19" totalsRowFunction="custom" dataDxfId="1439" totalsRowDxfId="1438">
      <totalsRowFormula>SUBTOTAL(103,'1월'!$U$7:$U$11)</totalsRowFormula>
    </tableColumn>
    <tableColumn id="21" xr3:uid="{00000000-0010-0000-0000-000015000000}" name="20" totalsRowFunction="custom" dataDxfId="1437" totalsRowDxfId="1436">
      <totalsRowFormula>SUBTOTAL(103,'1월'!$V$7:$V$11)</totalsRowFormula>
    </tableColumn>
    <tableColumn id="22" xr3:uid="{00000000-0010-0000-0000-000016000000}" name="21" totalsRowFunction="custom" dataDxfId="1435" totalsRowDxfId="1434">
      <totalsRowFormula>SUBTOTAL(103,'1월'!$W$7:$W$11)</totalsRowFormula>
    </tableColumn>
    <tableColumn id="23" xr3:uid="{00000000-0010-0000-0000-000017000000}" name="22" totalsRowFunction="custom" dataDxfId="1433" totalsRowDxfId="1432">
      <totalsRowFormula>SUBTOTAL(103,'1월'!$X$7:$X$11)</totalsRowFormula>
    </tableColumn>
    <tableColumn id="24" xr3:uid="{00000000-0010-0000-0000-000018000000}" name="23" totalsRowFunction="custom" dataDxfId="1431" totalsRowDxfId="1430">
      <totalsRowFormula>SUBTOTAL(103,'1월'!$Y$7:$Y$11)</totalsRowFormula>
    </tableColumn>
    <tableColumn id="25" xr3:uid="{00000000-0010-0000-0000-000019000000}" name="24" totalsRowFunction="custom" dataDxfId="1429" totalsRowDxfId="1428">
      <totalsRowFormula>SUBTOTAL(103,'1월'!$Z$7:$Z$11)</totalsRowFormula>
    </tableColumn>
    <tableColumn id="26" xr3:uid="{00000000-0010-0000-0000-00001A000000}" name="25" totalsRowFunction="custom" dataDxfId="1427" totalsRowDxfId="1426">
      <totalsRowFormula>SUBTOTAL(103,'1월'!$AA$7:$AA$11)</totalsRowFormula>
    </tableColumn>
    <tableColumn id="27" xr3:uid="{00000000-0010-0000-0000-00001B000000}" name="26" totalsRowFunction="custom" dataDxfId="1425" totalsRowDxfId="1424">
      <totalsRowFormula>SUBTOTAL(103,'1월'!$AB$7:$AB$11)</totalsRowFormula>
    </tableColumn>
    <tableColumn id="28" xr3:uid="{00000000-0010-0000-0000-00001C000000}" name="27" totalsRowFunction="custom" dataDxfId="1423" totalsRowDxfId="1422">
      <totalsRowFormula>SUBTOTAL(103,'1월'!$AC$7:$AC$11)</totalsRowFormula>
    </tableColumn>
    <tableColumn id="29" xr3:uid="{00000000-0010-0000-0000-00001D000000}" name="28" totalsRowFunction="custom" dataDxfId="1421" totalsRowDxfId="1420">
      <totalsRowFormula>SUBTOTAL(103,'1월'!$AD$7:$AD$11)</totalsRowFormula>
    </tableColumn>
    <tableColumn id="30" xr3:uid="{00000000-0010-0000-0000-00001E000000}" name="29" totalsRowFunction="custom" dataDxfId="1419" totalsRowDxfId="1418">
      <totalsRowFormula>SUBTOTAL(103,'1월'!$AE$7:$AE$11)</totalsRowFormula>
    </tableColumn>
    <tableColumn id="31" xr3:uid="{00000000-0010-0000-0000-00001F000000}" name="30" totalsRowFunction="custom" dataDxfId="1417" totalsRowDxfId="1416">
      <totalsRowFormula>SUBTOTAL(103,'1월'!$AF$7:$AF$11)</totalsRowFormula>
    </tableColumn>
    <tableColumn id="32" xr3:uid="{00000000-0010-0000-0000-000020000000}" name="31" totalsRowFunction="custom" dataDxfId="1415" totalsRowDxfId="1414">
      <totalsRowFormula>SUBTOTAL(103,'1월'!$AG$7:$AG$11)</totalsRowFormula>
    </tableColumn>
    <tableColumn id="33" xr3:uid="{00000000-0010-0000-0000-000021000000}" name="총 일수" totalsRowFunction="sum" dataDxfId="1413" totalsRowDxfId="1412">
      <calculatedColumnFormula>COUNTA('1월'!$C7:$AG7)</calculatedColumnFormula>
    </tableColumn>
  </tableColumns>
  <tableStyleInfo name="직원 휴가 표" showFirstColumn="1" showLastColumn="1" showRowStripes="1" showColumnStripes="0"/>
  <extLst>
    <ext xmlns:x14="http://schemas.microsoft.com/office/spreadsheetml/2009/9/main" uri="{504A1905-F514-4f6f-8877-14C23A59335A}">
      <x14:table altTextSummary="직원 이름 및 휴가 날짜를 제공합니다. 12행에 다음과 같이 키당 휴가 유형을 기록합니다. V = 휴가, S = 병가, P = 개인, 사용자 지정 항목에 대한 두 개의 자리 표시자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65AF546-855E-43CE-90DC-F96CE4550F96}" name="_12월26812175" displayName="_12월26812175" ref="B8:AH14" totalsRowShown="0" headerRowDxfId="138" dataDxfId="137" totalsRowDxfId="136">
  <tableColumns count="33">
    <tableColumn id="1" xr3:uid="{1D552B41-241B-4B10-8AC1-090082CCFFFF}" name="일정" dataDxfId="135" totalsRowDxfId="134" dataCellStyle="직원"/>
    <tableColumn id="2" xr3:uid="{E9D3243E-DAE6-49BE-95B2-9ED206B0274D}" name="1" dataDxfId="133" totalsRowDxfId="132"/>
    <tableColumn id="3" xr3:uid="{E6DCD9E4-5045-4B55-8446-09A2D1B7FC06}" name="2" dataDxfId="131" totalsRowDxfId="130"/>
    <tableColumn id="4" xr3:uid="{FB0295A3-E748-4BEE-B899-868EBC16BACB}" name="3" dataDxfId="129" totalsRowDxfId="128"/>
    <tableColumn id="5" xr3:uid="{85E849F4-3280-4B4E-9472-ADC159941851}" name="4" dataDxfId="127" totalsRowDxfId="126"/>
    <tableColumn id="6" xr3:uid="{636FEED9-EBA7-4E97-BA7F-62269A8C8D90}" name="5" dataDxfId="125" totalsRowDxfId="124"/>
    <tableColumn id="7" xr3:uid="{A6069038-A2E7-49E9-A463-518E0AEA41F7}" name="6" dataDxfId="123" totalsRowDxfId="122"/>
    <tableColumn id="8" xr3:uid="{AEFA94DF-88C5-47AF-BEAA-A7BB5923DF30}" name="7" dataDxfId="121" totalsRowDxfId="120"/>
    <tableColumn id="9" xr3:uid="{F27F8892-BB02-46F4-81CC-8B0FC127AE38}" name="8" dataDxfId="119" totalsRowDxfId="118"/>
    <tableColumn id="10" xr3:uid="{947F6162-6BB9-462B-A00E-71DFB4740340}" name="9" dataDxfId="117" totalsRowDxfId="116"/>
    <tableColumn id="11" xr3:uid="{C5B45A39-ADF3-4E85-8E41-4CA34F5D4843}" name="10" dataDxfId="115" totalsRowDxfId="114"/>
    <tableColumn id="12" xr3:uid="{0953865F-8F42-4E4C-B42B-D8B8B15AFFE2}" name="11" dataDxfId="113"/>
    <tableColumn id="13" xr3:uid="{EC1E7EBE-C65E-4B40-BE5F-51C8C4869693}" name="12" dataDxfId="112"/>
    <tableColumn id="14" xr3:uid="{86F01195-CDA6-4D0D-937B-729ED0DD7707}" name="13" dataDxfId="111" totalsRowDxfId="110"/>
    <tableColumn id="15" xr3:uid="{87FDDDD5-8DF9-4D61-8281-CD95014F6ADF}" name="14" dataDxfId="109" totalsRowDxfId="108"/>
    <tableColumn id="16" xr3:uid="{94855B9D-58F2-4847-8C09-B5B38B38F7FF}" name="15" dataDxfId="107" totalsRowDxfId="106"/>
    <tableColumn id="17" xr3:uid="{E5C7A64F-E960-47AD-BDA7-3D2E8B9A9E97}" name="16" dataDxfId="105" totalsRowDxfId="104"/>
    <tableColumn id="18" xr3:uid="{2B309968-D072-42A8-B5D0-0F7B5BDB0505}" name="17" dataDxfId="103" totalsRowDxfId="102"/>
    <tableColumn id="19" xr3:uid="{A69F1D20-970C-4A5A-9B62-E1CC9FFD7B58}" name="18" dataDxfId="101" totalsRowDxfId="100"/>
    <tableColumn id="20" xr3:uid="{F66CA41C-4E35-45C0-BED4-B98B4BD20355}" name="19" dataDxfId="99" totalsRowDxfId="98"/>
    <tableColumn id="21" xr3:uid="{8B7237B8-7041-489D-BBEC-8805797939AB}" name="20" dataDxfId="97" totalsRowDxfId="96"/>
    <tableColumn id="22" xr3:uid="{8DB1B612-2C26-4FFF-B036-58189643E29A}" name="21" dataDxfId="95" totalsRowDxfId="94"/>
    <tableColumn id="23" xr3:uid="{459C5742-B8A0-40DA-A689-688E156B6B5F}" name="22" dataDxfId="93" totalsRowDxfId="92"/>
    <tableColumn id="24" xr3:uid="{A2973ECE-AAF3-42EC-B0AB-1377ABE2BD74}" name="23" dataDxfId="91" totalsRowDxfId="90"/>
    <tableColumn id="25" xr3:uid="{1A244574-9E18-46EF-BEDE-E341FEACF67D}" name="24" dataDxfId="89" totalsRowDxfId="88"/>
    <tableColumn id="26" xr3:uid="{AD5400EA-9626-4ED2-9F91-0F9E47C1066C}" name="25" dataDxfId="87" totalsRowDxfId="86"/>
    <tableColumn id="27" xr3:uid="{E18DE606-6A65-4A25-942D-E4E06ECD64C5}" name="26" dataDxfId="85" totalsRowDxfId="84"/>
    <tableColumn id="28" xr3:uid="{BDB90D7F-BEA9-43B7-BB1A-B039AAED57F2}" name="27" dataDxfId="83" totalsRowDxfId="82"/>
    <tableColumn id="29" xr3:uid="{F6B4E5C0-6663-4E99-A988-4B3336658522}" name="28" dataDxfId="81" totalsRowDxfId="80"/>
    <tableColumn id="30" xr3:uid="{DF26D5E2-E0C0-43F8-8EBF-46E1DDC7BE7B}" name="29" dataDxfId="79" totalsRowDxfId="78"/>
    <tableColumn id="31" xr3:uid="{7C7531D5-E5BE-4A0A-A251-2B5F4E92E71F}" name="30" dataDxfId="77" totalsRowDxfId="76"/>
    <tableColumn id="32" xr3:uid="{8A80945C-3CEE-407B-A599-EE2F7B9B4D59}" name="31" dataDxfId="75" totalsRowDxfId="74"/>
    <tableColumn id="33" xr3:uid="{205C9207-29DD-42AA-A303-F02D077EB219}" name="총 일수" dataDxfId="73" totalsRowDxfId="72">
      <calculatedColumnFormula>COUNTA(_12월267913186[[#This Row],[1]:[31]])</calculatedColumnFormula>
    </tableColumn>
  </tableColumns>
  <tableStyleInfo name="직원 휴가 표" showFirstColumn="1" showLastColumn="1" showRowStripes="1" showColumnStripes="0"/>
  <extLst>
    <ext xmlns:x14="http://schemas.microsoft.com/office/spreadsheetml/2009/9/main" uri="{504A1905-F514-4f6f-8877-14C23A59335A}">
      <x14:table altTextSummary="직원의 결근율 및 V=휴가, S=병가, P=개인 사유 휴가, 사용자 지정 항목에 대한 2개의 자리 표시자 등 특정 휴가 유형을 기록하기 위한 달력 날짜와 이름의 목록을 제공합니다. "/>
    </ext>
  </extLst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7C31C77-94F8-40AB-BCDB-B4EE3570D64F}" name="_12월267913186" displayName="_12월267913186" ref="B17:AH29" totalsRowShown="0" headerRowDxfId="71" dataDxfId="70" totalsRowDxfId="69">
  <tableColumns count="33">
    <tableColumn id="1" xr3:uid="{B7B9916D-2738-4720-B17A-3E7AA1098872}" name="일정" dataDxfId="68" totalsRowDxfId="67" dataCellStyle="직원"/>
    <tableColumn id="2" xr3:uid="{2E1A2DE9-C74F-4247-90CC-E81C01424AA8}" name="1" dataDxfId="66" totalsRowDxfId="65"/>
    <tableColumn id="3" xr3:uid="{9CF61B38-834B-4261-80E1-A4130EBA73EC}" name="2" dataDxfId="64" totalsRowDxfId="63"/>
    <tableColumn id="4" xr3:uid="{E9B5B061-4F0D-4C5A-905A-3772AA50DCC5}" name="3" dataDxfId="62" totalsRowDxfId="61"/>
    <tableColumn id="5" xr3:uid="{256574AA-9C90-491F-89DA-B9B464A2283A}" name="4" dataDxfId="60" totalsRowDxfId="59"/>
    <tableColumn id="6" xr3:uid="{E00CCFB2-5DC2-47AA-AE68-AB4E717FD375}" name="5" dataDxfId="58" totalsRowDxfId="57"/>
    <tableColumn id="7" xr3:uid="{AC419F69-E01E-4DC1-B5CD-0181DD6A7DC2}" name="6" dataDxfId="56" totalsRowDxfId="55"/>
    <tableColumn id="8" xr3:uid="{0851B8DC-F3E6-4A56-8618-1C78B7A662A5}" name="7" dataDxfId="54" totalsRowDxfId="53"/>
    <tableColumn id="9" xr3:uid="{6DB75B7E-1979-4829-AB0F-14857422E6B3}" name="8" dataDxfId="52" totalsRowDxfId="51"/>
    <tableColumn id="10" xr3:uid="{0C00130D-C63F-49CE-89B1-A6AE89507776}" name="9" dataDxfId="50" totalsRowDxfId="49"/>
    <tableColumn id="11" xr3:uid="{18AFC02F-3A73-451B-B94D-CF2AEF505F7A}" name="10" dataDxfId="48" totalsRowDxfId="47"/>
    <tableColumn id="12" xr3:uid="{AE6DD7B0-69F4-41CE-BAE9-3E718878F790}" name="11" dataDxfId="46" totalsRowDxfId="45"/>
    <tableColumn id="13" xr3:uid="{9E7D383B-5D63-40CF-8353-80DA315FFAB3}" name="12" dataDxfId="44" totalsRowDxfId="43"/>
    <tableColumn id="14" xr3:uid="{7032E421-2302-4F63-9D5C-44885EE75106}" name="13" dataDxfId="42" totalsRowDxfId="41"/>
    <tableColumn id="15" xr3:uid="{9D8BB99C-DC90-46E7-9688-0691E8FA6D9C}" name="14" dataDxfId="40" totalsRowDxfId="39"/>
    <tableColumn id="16" xr3:uid="{EED76C0B-9C7D-40D2-A553-84B9305E6E6F}" name="15" dataDxfId="38" totalsRowDxfId="37"/>
    <tableColumn id="17" xr3:uid="{9787AB30-4198-4C8E-8477-F027839F022E}" name="16" dataDxfId="36" totalsRowDxfId="35"/>
    <tableColumn id="18" xr3:uid="{513B5941-64E4-41FE-9048-29C253628E42}" name="17" dataDxfId="34" totalsRowDxfId="33"/>
    <tableColumn id="19" xr3:uid="{2A73CF4B-3DA9-43ED-AC83-113A3A9DBE35}" name="18" dataDxfId="32" totalsRowDxfId="31"/>
    <tableColumn id="20" xr3:uid="{FFDF3BB5-3681-4449-8E9E-9C7128A6C99D}" name="19" dataDxfId="30" totalsRowDxfId="29"/>
    <tableColumn id="21" xr3:uid="{2806C499-4052-4CFD-8118-815A8ACAD8DB}" name="20" dataDxfId="28" totalsRowDxfId="27"/>
    <tableColumn id="22" xr3:uid="{99EB1077-5F60-455A-B7E2-7B82C86D9D50}" name="21" dataDxfId="26" totalsRowDxfId="25"/>
    <tableColumn id="23" xr3:uid="{A3B0DAA5-3DF8-49B4-81F0-4D8FE99AD2B1}" name="22" dataDxfId="24" totalsRowDxfId="23"/>
    <tableColumn id="24" xr3:uid="{D71D098C-E048-4E4A-ABC2-2F790A34A40B}" name="23" dataDxfId="22" totalsRowDxfId="21"/>
    <tableColumn id="25" xr3:uid="{7AFC3DC7-6B09-4D88-9DDD-985F27CED41F}" name="24" dataDxfId="20" totalsRowDxfId="19"/>
    <tableColumn id="26" xr3:uid="{3FFF0337-A3B8-4CD8-A253-BB651DCD10A3}" name="25" dataDxfId="18" totalsRowDxfId="17"/>
    <tableColumn id="27" xr3:uid="{2BA9BBB3-3282-401D-9273-F9748969A1F5}" name="26" dataDxfId="16" totalsRowDxfId="15"/>
    <tableColumn id="28" xr3:uid="{84A48768-764F-4F54-866E-77560FF7BE97}" name="27" dataDxfId="14" totalsRowDxfId="13"/>
    <tableColumn id="29" xr3:uid="{0DDBDE1A-137A-47CD-99F1-08B60ACB346F}" name="28" dataDxfId="12" totalsRowDxfId="11"/>
    <tableColumn id="30" xr3:uid="{731C3ACE-2DA3-4748-B020-B02122BB047B}" name="29" dataDxfId="10" totalsRowDxfId="9"/>
    <tableColumn id="31" xr3:uid="{E7E9FD6B-1D6C-494B-9299-5B43CB11EB07}" name="30" dataDxfId="8" totalsRowDxfId="7"/>
    <tableColumn id="32" xr3:uid="{F0539995-822B-4C99-ADCC-0A04BFD7D2A5}" name="31" dataDxfId="6" totalsRowDxfId="5"/>
    <tableColumn id="33" xr3:uid="{88E2257B-26EE-4A70-B756-0469B359E727}" name="총 일수" dataDxfId="4" totalsRowDxfId="3">
      <calculatedColumnFormula>COUNTA(_12월267913186[[#This Row],[1]:[31]])</calculatedColumnFormula>
    </tableColumn>
  </tableColumns>
  <tableStyleInfo name="직원 휴가 표" showFirstColumn="1" showLastColumn="1" showRowStripes="1" showColumnStripes="0"/>
  <extLst>
    <ext xmlns:x14="http://schemas.microsoft.com/office/spreadsheetml/2009/9/main" uri="{504A1905-F514-4f6f-8877-14C23A59335A}">
      <x14:table altTextSummary="직원의 결근율 및 V=휴가, S=병가, P=개인 사유 휴가, 사용자 지정 항목에 대한 2개의 자리 표시자 등 특정 휴가 유형을 기록하기 위한 달력 날짜와 이름의 목록을 제공합니다. "/>
    </ext>
  </extLst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4267374-B87E-45A3-BBE3-ECD6F5E77D47}" name="_12월2511" displayName="_12월2511" ref="B6:AH10" totalsRowShown="0" headerRowDxfId="721" dataDxfId="720" totalsRowDxfId="719">
  <tableColumns count="33">
    <tableColumn id="1" xr3:uid="{3427B9D6-F6C2-487F-B755-CC02A1E30C6A}" name="일정" dataDxfId="718" totalsRowDxfId="717" dataCellStyle="직원"/>
    <tableColumn id="2" xr3:uid="{34936039-363A-43F3-9D3F-A97BB25A89A5}" name="1" dataDxfId="716" totalsRowDxfId="715"/>
    <tableColumn id="3" xr3:uid="{09353D79-62DA-4488-8B88-FFA357558604}" name="2" dataDxfId="714" totalsRowDxfId="713"/>
    <tableColumn id="4" xr3:uid="{9E5030D9-1664-4CBC-A7DF-6F9E617EF9D3}" name="3" dataDxfId="712" totalsRowDxfId="711"/>
    <tableColumn id="5" xr3:uid="{FB83F973-CFA7-4A7B-9A8E-941079B08CE5}" name="4" dataDxfId="710" totalsRowDxfId="709"/>
    <tableColumn id="6" xr3:uid="{AB0196EB-1961-405B-A6DB-AB37126BE197}" name="5" dataDxfId="708" totalsRowDxfId="707"/>
    <tableColumn id="7" xr3:uid="{211E7BD6-E8DA-422E-9395-D3BF57F7E197}" name="6" dataDxfId="706" totalsRowDxfId="705"/>
    <tableColumn id="8" xr3:uid="{E55C5C2A-ABB6-479E-8238-4480D495387B}" name="7" dataDxfId="704" totalsRowDxfId="703"/>
    <tableColumn id="9" xr3:uid="{44E76AAF-F78A-4A0E-83A9-F9CEB115EF94}" name="8" dataDxfId="702" totalsRowDxfId="701"/>
    <tableColumn id="10" xr3:uid="{A39CCA97-6DFD-47F0-B6A7-4C74B9047361}" name="9" dataDxfId="700" totalsRowDxfId="699"/>
    <tableColumn id="11" xr3:uid="{6B8C6255-0F37-4F0C-B736-8017AA65871E}" name="10" dataDxfId="698" totalsRowDxfId="697"/>
    <tableColumn id="12" xr3:uid="{1D7D3265-B092-4BAA-B125-56662017E0FB}" name="11" dataDxfId="696" totalsRowDxfId="695"/>
    <tableColumn id="13" xr3:uid="{67A417B8-0F25-43C4-B7C5-54E133303C18}" name="12" dataDxfId="694" totalsRowDxfId="693"/>
    <tableColumn id="14" xr3:uid="{CC49FCDF-01BD-4FCD-B388-F8AD3CC411AC}" name="13" dataDxfId="692" totalsRowDxfId="691"/>
    <tableColumn id="15" xr3:uid="{7C20546B-7387-4EA1-86D8-7DDE64386A33}" name="14" dataDxfId="690" totalsRowDxfId="689"/>
    <tableColumn id="16" xr3:uid="{9270D4FB-03DE-44BE-B1D9-5E43FADA450B}" name="15" dataDxfId="688" totalsRowDxfId="687"/>
    <tableColumn id="17" xr3:uid="{6014476B-0924-4346-B720-2A5EBA633A6D}" name="16" dataDxfId="686" totalsRowDxfId="685"/>
    <tableColumn id="18" xr3:uid="{C996B1C8-1921-43A7-B9E7-0165985B4376}" name="17" dataDxfId="684" totalsRowDxfId="683"/>
    <tableColumn id="19" xr3:uid="{7CFC6CD5-8CC2-44AB-AF9A-8551D0B79353}" name="18" dataDxfId="682" totalsRowDxfId="681"/>
    <tableColumn id="20" xr3:uid="{8E352CBB-C79B-4301-96FA-C75A79532CAE}" name="19" dataDxfId="680" totalsRowDxfId="679"/>
    <tableColumn id="21" xr3:uid="{14F4DFEE-6B53-464C-B495-392FBE9CFEEB}" name="20" dataDxfId="678" totalsRowDxfId="677"/>
    <tableColumn id="22" xr3:uid="{B006C90F-E40C-4DA5-90A2-751578D69B65}" name="21" dataDxfId="676" totalsRowDxfId="675"/>
    <tableColumn id="23" xr3:uid="{EC2AF7C6-F551-4BD2-B090-2C321C64260A}" name="22" dataDxfId="674" totalsRowDxfId="673"/>
    <tableColumn id="24" xr3:uid="{D95C6FE8-2E5B-4439-891F-D870FCB09DFA}" name="23" dataDxfId="672" totalsRowDxfId="671"/>
    <tableColumn id="25" xr3:uid="{0368AA88-22FE-4C1B-80FD-AA1FEB757682}" name="24" dataDxfId="670" totalsRowDxfId="669"/>
    <tableColumn id="26" xr3:uid="{27D1B708-0332-4053-9CDF-2AF231E4E6BB}" name="25" dataDxfId="668" totalsRowDxfId="667"/>
    <tableColumn id="27" xr3:uid="{A5176C70-6245-48C7-907D-7C9C8CD2F58F}" name="26" dataDxfId="666" totalsRowDxfId="665"/>
    <tableColumn id="28" xr3:uid="{4392BD49-3BC9-40ED-9854-54F264350C63}" name="27" dataDxfId="664" totalsRowDxfId="663"/>
    <tableColumn id="29" xr3:uid="{62FC3ED8-8774-4825-AF7B-D246C4EBABA7}" name="28" dataDxfId="662" totalsRowDxfId="661"/>
    <tableColumn id="30" xr3:uid="{4A1B5101-145D-47A5-BEE0-F7724D9AC5BC}" name="29" dataDxfId="660" totalsRowDxfId="659"/>
    <tableColumn id="31" xr3:uid="{89104BCD-EEDA-4945-B5D2-896DCA5C72EE}" name="30" dataDxfId="658" totalsRowDxfId="657"/>
    <tableColumn id="32" xr3:uid="{74F79FE2-7FC3-4A9C-805D-1F9FF251498A}" name="31" dataDxfId="656" totalsRowDxfId="655"/>
    <tableColumn id="33" xr3:uid="{8F779E7E-88E1-4AAC-9404-DC21CD85B746}" name="총 일수" dataDxfId="654" totalsRowDxfId="653">
      <calculatedColumnFormula>COUNTA(_12월2511[[#This Row],[1]:[31]])</calculatedColumnFormula>
    </tableColumn>
  </tableColumns>
  <tableStyleInfo name="직원 휴가 표" showFirstColumn="1" showLastColumn="1" showRowStripes="1" showColumnStripes="0"/>
  <extLst>
    <ext xmlns:x14="http://schemas.microsoft.com/office/spreadsheetml/2009/9/main" uri="{504A1905-F514-4f6f-8877-14C23A59335A}">
      <x14:table altTextSummary="직원의 결근율 및 V=휴가, S=병가, P=개인 사유 휴가, 사용자 지정 항목에 대한 2개의 자리 표시자 등 특정 휴가 유형을 기록하기 위한 달력 날짜와 이름의 목록을 제공합니다. "/>
    </ext>
  </extLst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D98A6D6-B580-4563-A46B-55C42A83F55D}" name="_12월25116" displayName="_12월25116" ref="B14:AH30" totalsRowShown="0" headerRowDxfId="652" dataDxfId="651" totalsRowDxfId="650">
  <tableColumns count="33">
    <tableColumn id="1" xr3:uid="{191F26DF-10B8-46E9-817D-5905E908BAFA}" name="일정" dataDxfId="649" totalsRowDxfId="648" dataCellStyle="직원"/>
    <tableColumn id="2" xr3:uid="{8E701754-9C8D-4AD6-81D8-46C064017FE3}" name="1" dataDxfId="647" totalsRowDxfId="646"/>
    <tableColumn id="3" xr3:uid="{380A9519-BFBA-4E82-88E5-7D7A39888EBE}" name="2" dataDxfId="645" totalsRowDxfId="644"/>
    <tableColumn id="4" xr3:uid="{EE428888-F9E8-4FC7-9672-9A1ECFA48083}" name="3" dataDxfId="643" totalsRowDxfId="642"/>
    <tableColumn id="5" xr3:uid="{10A4A284-0D73-46A6-91BD-27B03DB34366}" name="4" dataDxfId="641" totalsRowDxfId="640"/>
    <tableColumn id="6" xr3:uid="{1F011426-E43B-4097-AB6A-F0FEB6AF495B}" name="5" dataDxfId="639" totalsRowDxfId="638"/>
    <tableColumn id="7" xr3:uid="{7C1F8426-5938-4907-844F-E7FAF5CB02C1}" name="6" dataDxfId="637" totalsRowDxfId="636"/>
    <tableColumn id="8" xr3:uid="{9979F2A7-A7C2-4036-B7DD-291476767E33}" name="7" dataDxfId="635" totalsRowDxfId="634"/>
    <tableColumn id="9" xr3:uid="{60084CDD-6C81-4171-B626-CBFB39AECCEB}" name="8" dataDxfId="633" totalsRowDxfId="632"/>
    <tableColumn id="10" xr3:uid="{0F8F81C4-D129-4E12-8B2B-3E9AC8E80B3C}" name="9" dataDxfId="631" totalsRowDxfId="630"/>
    <tableColumn id="11" xr3:uid="{CCB76B5B-7A86-41EA-A428-BC67BA32ED33}" name="10" dataDxfId="629" totalsRowDxfId="628"/>
    <tableColumn id="12" xr3:uid="{5E75F2D9-260E-4265-997C-F2C45DC46D8D}" name="11" dataDxfId="627" totalsRowDxfId="626"/>
    <tableColumn id="13" xr3:uid="{A6B6EBEB-EC71-4556-A87F-01A5A81D071C}" name="12" dataDxfId="625" totalsRowDxfId="624"/>
    <tableColumn id="14" xr3:uid="{A96B6CF6-DD47-4677-9777-C3BA9C7AA4AF}" name="13" dataDxfId="623" totalsRowDxfId="622"/>
    <tableColumn id="15" xr3:uid="{06AECBAC-49F7-462C-89E6-A12656AEEE11}" name="14" dataDxfId="621" totalsRowDxfId="620"/>
    <tableColumn id="16" xr3:uid="{082D56F9-21D6-45B2-942F-70355F4F6CE8}" name="15" dataDxfId="619" totalsRowDxfId="618"/>
    <tableColumn id="17" xr3:uid="{59E7E0A0-58B9-42F8-825D-78B5FD2A1E99}" name="16" dataDxfId="617" totalsRowDxfId="616"/>
    <tableColumn id="18" xr3:uid="{597817F1-7722-41A5-85CF-017C328A895A}" name="17" dataDxfId="615" totalsRowDxfId="614"/>
    <tableColumn id="19" xr3:uid="{F1A78987-E2E8-4AA3-B704-CDB97837ECC4}" name="18" dataDxfId="613" totalsRowDxfId="612"/>
    <tableColumn id="20" xr3:uid="{C4FB976E-07ED-4B3B-BC98-E0AA6E909E00}" name="19" dataDxfId="611" totalsRowDxfId="610"/>
    <tableColumn id="21" xr3:uid="{DCD91E28-DE60-4526-A320-C686B6AFD9C3}" name="20" dataDxfId="609" totalsRowDxfId="608"/>
    <tableColumn id="22" xr3:uid="{B95F9576-63AB-48B1-B611-2D330AC0DDE0}" name="21" dataDxfId="607" totalsRowDxfId="606"/>
    <tableColumn id="23" xr3:uid="{129A321C-C092-4129-9ED5-9BFFF244B373}" name="22" dataDxfId="605" totalsRowDxfId="604"/>
    <tableColumn id="24" xr3:uid="{694045E8-6B8E-4E67-829D-6504060C84E7}" name="23" dataDxfId="603" totalsRowDxfId="602"/>
    <tableColumn id="25" xr3:uid="{D3D4FE7E-DB51-44D3-9BA9-450835CA3A42}" name="24" dataDxfId="601" totalsRowDxfId="600"/>
    <tableColumn id="26" xr3:uid="{9A5F7C5A-CF34-4864-8075-F5CDC103F355}" name="25" dataDxfId="599" totalsRowDxfId="598"/>
    <tableColumn id="27" xr3:uid="{F51E3C55-96C5-40A2-A747-F09733E8E666}" name="26" dataDxfId="597" totalsRowDxfId="596"/>
    <tableColumn id="28" xr3:uid="{901BAEE1-D0A1-43B2-98F8-4D07A44C014A}" name="27" dataDxfId="595" totalsRowDxfId="594"/>
    <tableColumn id="29" xr3:uid="{E6AD171C-6BF9-4088-A06F-DF8F71331C0C}" name="28" dataDxfId="593" totalsRowDxfId="592"/>
    <tableColumn id="30" xr3:uid="{EA76B792-0100-4710-93B4-BCC0A6B87549}" name="29" dataDxfId="591" totalsRowDxfId="590"/>
    <tableColumn id="31" xr3:uid="{CC999483-45DE-4748-B5BC-AA7062EF4CDA}" name="30" dataDxfId="589" totalsRowDxfId="588"/>
    <tableColumn id="32" xr3:uid="{09B18481-F550-4C11-B87C-EFAC30CBDC5D}" name="열1" dataDxfId="587" totalsRowDxfId="586"/>
    <tableColumn id="33" xr3:uid="{8AC84026-675E-496A-9B4A-510BF036BEE7}" name="총 일수" dataDxfId="585" totalsRowDxfId="584">
      <calculatedColumnFormula>COUNTA(_12월25116[[#This Row],[1]:[열1]])</calculatedColumnFormula>
    </tableColumn>
  </tableColumns>
  <tableStyleInfo name="직원 휴가 표" showFirstColumn="1" showLastColumn="1" showRowStripes="1" showColumnStripes="0"/>
  <extLst>
    <ext xmlns:x14="http://schemas.microsoft.com/office/spreadsheetml/2009/9/main" uri="{504A1905-F514-4f6f-8877-14C23A59335A}">
      <x14:table altTextSummary="직원의 결근율 및 V=휴가, S=병가, P=개인 사유 휴가, 사용자 지정 항목에 대한 2개의 자리 표시자 등 특정 휴가 유형을 기록하기 위한 달력 날짜와 이름의 목록을 제공합니다. "/>
    </ext>
  </extLst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3000000}" name="직원이름" displayName="직원이름" ref="B3:B13" totalsRowShown="0" headerRowDxfId="2" dataDxfId="1">
  <autoFilter ref="B3:B13" xr:uid="{00000000-0009-0000-0100-00000D000000}"/>
  <tableColumns count="1">
    <tableColumn id="1" xr3:uid="{00000000-0010-0000-0300-000001000000}" name="직원 이름" dataDxfId="0" dataCellStyle="직원"/>
  </tableColumns>
  <tableStyleInfo name="직원 휴가 표" showFirstColumn="1" showLastColumn="1" showRowStripes="1" showColumnStripes="0"/>
  <extLst>
    <ext xmlns:x14="http://schemas.microsoft.com/office/spreadsheetml/2009/9/main" uri="{504A1905-F514-4f6f-8877-14C23A59335A}">
      <x14:table altTextSummary="이 표에 직원 이름을 입력합니다. 이러한 이름은 매월 휴가 일정에서 B열에 옵션으로 사용됩니다."/>
    </ext>
  </extLst>
</table>
</file>

<file path=xl/theme/theme1.xml><?xml version="1.0" encoding="utf-8"?>
<a:theme xmlns:a="http://schemas.openxmlformats.org/drawingml/2006/main" name="Office Theme">
  <a:themeElements>
    <a:clrScheme name="Employee Absense Schedule">
      <a:dk1>
        <a:sysClr val="windowText" lastClr="000000"/>
      </a:dk1>
      <a:lt1>
        <a:sysClr val="window" lastClr="FFFFFF"/>
      </a:lt1>
      <a:dk2>
        <a:srgbClr val="4B180E"/>
      </a:dk2>
      <a:lt2>
        <a:srgbClr val="F1F2E8"/>
      </a:lt2>
      <a:accent1>
        <a:srgbClr val="A53423"/>
      </a:accent1>
      <a:accent2>
        <a:srgbClr val="E68130"/>
      </a:accent2>
      <a:accent3>
        <a:srgbClr val="9BB05D"/>
      </a:accent3>
      <a:accent4>
        <a:srgbClr val="CC9900"/>
      </a:accent4>
      <a:accent5>
        <a:srgbClr val="4F66AF"/>
      </a:accent5>
      <a:accent6>
        <a:srgbClr val="D0D2D3"/>
      </a:accent6>
      <a:hlink>
        <a:srgbClr val="4F66AF"/>
      </a:hlink>
      <a:folHlink>
        <a:srgbClr val="6B9AC6"/>
      </a:folHlink>
    </a:clrScheme>
    <a:fontScheme name="Employee Absence Schedule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2" tint="-0.89999084444715716"/>
    <pageSetUpPr fitToPage="1"/>
  </sheetPr>
  <dimension ref="A1:AH12"/>
  <sheetViews>
    <sheetView showGridLines="0" zoomScaleNormal="100" workbookViewId="0">
      <selection activeCell="AH5" sqref="AH5"/>
    </sheetView>
  </sheetViews>
  <sheetFormatPr defaultRowHeight="30" customHeight="1"/>
  <cols>
    <col min="1" max="1" width="2.625" style="4" customWidth="1"/>
    <col min="2" max="2" width="25.625" style="4" customWidth="1"/>
    <col min="3" max="33" width="4.625" style="4" customWidth="1"/>
    <col min="34" max="34" width="13.5" style="4" customWidth="1"/>
    <col min="35" max="35" width="2.625" style="4" customWidth="1"/>
    <col min="36" max="16384" width="9" style="4"/>
  </cols>
  <sheetData>
    <row r="1" spans="1:34" ht="50.1" customHeight="1">
      <c r="A1" s="2"/>
      <c r="B1" s="3" t="s">
        <v>0</v>
      </c>
    </row>
    <row r="2" spans="1:34" ht="15" customHeight="1">
      <c r="B2" s="5" t="s">
        <v>1</v>
      </c>
      <c r="C2" s="6" t="s">
        <v>9</v>
      </c>
      <c r="D2" s="7" t="s">
        <v>12</v>
      </c>
      <c r="E2" s="7"/>
      <c r="F2" s="8" t="s">
        <v>15</v>
      </c>
      <c r="G2" s="7" t="s">
        <v>19</v>
      </c>
      <c r="H2" s="7"/>
      <c r="I2" s="9" t="s">
        <v>17</v>
      </c>
      <c r="J2" s="7" t="s">
        <v>24</v>
      </c>
      <c r="K2" s="7"/>
      <c r="L2" s="10"/>
      <c r="M2" s="7" t="s">
        <v>28</v>
      </c>
      <c r="N2" s="7"/>
      <c r="O2" s="7"/>
      <c r="P2" s="7"/>
      <c r="Q2" s="11"/>
      <c r="R2" s="7" t="s">
        <v>33</v>
      </c>
      <c r="S2" s="7"/>
      <c r="T2" s="7"/>
    </row>
    <row r="3" spans="1:34" ht="15" customHeight="1">
      <c r="AH3" s="12" t="s">
        <v>49</v>
      </c>
    </row>
    <row r="4" spans="1:34" ht="30" customHeight="1">
      <c r="B4" s="13" t="s">
        <v>2</v>
      </c>
      <c r="C4" s="52" t="s">
        <v>10</v>
      </c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13">
        <v>2023</v>
      </c>
    </row>
    <row r="5" spans="1:34" ht="15" customHeight="1">
      <c r="B5" s="13"/>
      <c r="C5" s="14" t="str">
        <f>TEXT(WEEKDAY(DATE(달력연도,1,1),1),"aaa")</f>
        <v>일</v>
      </c>
      <c r="D5" s="14" t="str">
        <f>TEXT(WEEKDAY(DATE(달력연도,1,2),1),"aaa")</f>
        <v>월</v>
      </c>
      <c r="E5" s="14" t="str">
        <f>TEXT(WEEKDAY(DATE(달력연도,1,3),1),"aaa")</f>
        <v>화</v>
      </c>
      <c r="F5" s="14" t="str">
        <f>TEXT(WEEKDAY(DATE(달력연도,1,4),1),"aaa")</f>
        <v>수</v>
      </c>
      <c r="G5" s="14" t="str">
        <f>TEXT(WEEKDAY(DATE(달력연도,1,5),1),"aaa")</f>
        <v>목</v>
      </c>
      <c r="H5" s="14" t="str">
        <f>TEXT(WEEKDAY(DATE(달력연도,1,6),1),"aaa")</f>
        <v>금</v>
      </c>
      <c r="I5" s="14" t="str">
        <f>TEXT(WEEKDAY(DATE(달력연도,1,7),1),"aaa")</f>
        <v>토</v>
      </c>
      <c r="J5" s="14" t="str">
        <f>TEXT(WEEKDAY(DATE(달력연도,1,8),1),"aaa")</f>
        <v>일</v>
      </c>
      <c r="K5" s="14" t="str">
        <f>TEXT(WEEKDAY(DATE(달력연도,1,9),1),"aaa")</f>
        <v>월</v>
      </c>
      <c r="L5" s="14" t="str">
        <f>TEXT(WEEKDAY(DATE(달력연도,1,10),1),"aaa")</f>
        <v>화</v>
      </c>
      <c r="M5" s="14" t="str">
        <f>TEXT(WEEKDAY(DATE(달력연도,1,11),1),"aaa")</f>
        <v>수</v>
      </c>
      <c r="N5" s="14" t="str">
        <f>TEXT(WEEKDAY(DATE(달력연도,1,12),1),"aaa")</f>
        <v>목</v>
      </c>
      <c r="O5" s="14" t="str">
        <f>TEXT(WEEKDAY(DATE(달력연도,1,13),1),"aaa")</f>
        <v>금</v>
      </c>
      <c r="P5" s="14" t="str">
        <f>TEXT(WEEKDAY(DATE(달력연도,1,14),1),"aaa")</f>
        <v>토</v>
      </c>
      <c r="Q5" s="14" t="str">
        <f>TEXT(WEEKDAY(DATE(달력연도,1,15),1),"aaa")</f>
        <v>일</v>
      </c>
      <c r="R5" s="14" t="str">
        <f>TEXT(WEEKDAY(DATE(달력연도,1,16),1),"aaa")</f>
        <v>월</v>
      </c>
      <c r="S5" s="14" t="str">
        <f>TEXT(WEEKDAY(DATE(달력연도,1,17),1),"aaa")</f>
        <v>화</v>
      </c>
      <c r="T5" s="14" t="str">
        <f>TEXT(WEEKDAY(DATE(달력연도,1,18),1),"aaa")</f>
        <v>수</v>
      </c>
      <c r="U5" s="14" t="str">
        <f>TEXT(WEEKDAY(DATE(달력연도,1,19),1),"aaa")</f>
        <v>목</v>
      </c>
      <c r="V5" s="14" t="str">
        <f>TEXT(WEEKDAY(DATE(달력연도,1,20),1),"aaa")</f>
        <v>금</v>
      </c>
      <c r="W5" s="14" t="str">
        <f>TEXT(WEEKDAY(DATE(달력연도,1,21),1),"aaa")</f>
        <v>토</v>
      </c>
      <c r="X5" s="14" t="str">
        <f>TEXT(WEEKDAY(DATE(달력연도,1,22),1),"aaa")</f>
        <v>일</v>
      </c>
      <c r="Y5" s="14" t="str">
        <f>TEXT(WEEKDAY(DATE(달력연도,1,23),1),"aaa")</f>
        <v>월</v>
      </c>
      <c r="Z5" s="14" t="str">
        <f>TEXT(WEEKDAY(DATE(달력연도,1,24),1),"aaa")</f>
        <v>화</v>
      </c>
      <c r="AA5" s="14" t="str">
        <f>TEXT(WEEKDAY(DATE(달력연도,1,25),1),"aaa")</f>
        <v>수</v>
      </c>
      <c r="AB5" s="14" t="str">
        <f>TEXT(WEEKDAY(DATE(달력연도,1,26),1),"aaa")</f>
        <v>목</v>
      </c>
      <c r="AC5" s="14" t="str">
        <f>TEXT(WEEKDAY(DATE(달력연도,1,27),1),"aaa")</f>
        <v>금</v>
      </c>
      <c r="AD5" s="14" t="str">
        <f>TEXT(WEEKDAY(DATE(달력연도,1,28),1),"aaa")</f>
        <v>토</v>
      </c>
      <c r="AE5" s="14" t="str">
        <f>TEXT(WEEKDAY(DATE(달력연도,1,29),1),"aaa")</f>
        <v>일</v>
      </c>
      <c r="AF5" s="14" t="str">
        <f>TEXT(WEEKDAY(DATE(달력연도,1,30),1),"aaa")</f>
        <v>월</v>
      </c>
      <c r="AG5" s="14" t="str">
        <f>TEXT(WEEKDAY(DATE(달력연도,1,31),1),"aaa")</f>
        <v>화</v>
      </c>
      <c r="AH5" s="13"/>
    </row>
    <row r="6" spans="1:34" ht="15" customHeight="1">
      <c r="B6" s="15" t="s">
        <v>3</v>
      </c>
      <c r="C6" s="14" t="s">
        <v>11</v>
      </c>
      <c r="D6" s="14" t="s">
        <v>13</v>
      </c>
      <c r="E6" s="14" t="s">
        <v>14</v>
      </c>
      <c r="F6" s="14" t="s">
        <v>16</v>
      </c>
      <c r="G6" s="14" t="s">
        <v>18</v>
      </c>
      <c r="H6" s="14" t="s">
        <v>20</v>
      </c>
      <c r="I6" s="14" t="s">
        <v>21</v>
      </c>
      <c r="J6" s="14" t="s">
        <v>22</v>
      </c>
      <c r="K6" s="14" t="s">
        <v>23</v>
      </c>
      <c r="L6" s="14" t="s">
        <v>25</v>
      </c>
      <c r="M6" s="14" t="s">
        <v>26</v>
      </c>
      <c r="N6" s="14" t="s">
        <v>27</v>
      </c>
      <c r="O6" s="14" t="s">
        <v>29</v>
      </c>
      <c r="P6" s="14" t="s">
        <v>30</v>
      </c>
      <c r="Q6" s="14" t="s">
        <v>31</v>
      </c>
      <c r="R6" s="14" t="s">
        <v>32</v>
      </c>
      <c r="S6" s="14" t="s">
        <v>34</v>
      </c>
      <c r="T6" s="14" t="s">
        <v>35</v>
      </c>
      <c r="U6" s="14" t="s">
        <v>36</v>
      </c>
      <c r="V6" s="14" t="s">
        <v>37</v>
      </c>
      <c r="W6" s="14" t="s">
        <v>38</v>
      </c>
      <c r="X6" s="14" t="s">
        <v>39</v>
      </c>
      <c r="Y6" s="14" t="s">
        <v>40</v>
      </c>
      <c r="Z6" s="14" t="s">
        <v>41</v>
      </c>
      <c r="AA6" s="14" t="s">
        <v>42</v>
      </c>
      <c r="AB6" s="14" t="s">
        <v>43</v>
      </c>
      <c r="AC6" s="14" t="s">
        <v>44</v>
      </c>
      <c r="AD6" s="14" t="s">
        <v>45</v>
      </c>
      <c r="AE6" s="14" t="s">
        <v>46</v>
      </c>
      <c r="AF6" s="14" t="s">
        <v>47</v>
      </c>
      <c r="AG6" s="14" t="s">
        <v>48</v>
      </c>
      <c r="AH6" s="16" t="s">
        <v>50</v>
      </c>
    </row>
    <row r="7" spans="1:34" ht="30" customHeight="1">
      <c r="B7" s="17" t="s">
        <v>4</v>
      </c>
      <c r="C7" s="14"/>
      <c r="D7" s="14"/>
      <c r="E7" s="14" t="s">
        <v>9</v>
      </c>
      <c r="F7" s="14" t="s">
        <v>9</v>
      </c>
      <c r="G7" s="14" t="s">
        <v>9</v>
      </c>
      <c r="H7" s="14" t="s">
        <v>9</v>
      </c>
      <c r="I7" s="14"/>
      <c r="J7" s="14"/>
      <c r="K7" s="14"/>
      <c r="L7" s="14"/>
      <c r="M7" s="14"/>
      <c r="N7" s="14"/>
      <c r="O7" s="14" t="s">
        <v>9</v>
      </c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8">
        <f>COUNTA('1월'!$C7:$AG7)</f>
        <v>5</v>
      </c>
    </row>
    <row r="8" spans="1:34" ht="30" customHeight="1">
      <c r="B8" s="17" t="s">
        <v>5</v>
      </c>
      <c r="C8" s="14"/>
      <c r="D8" s="14"/>
      <c r="E8" s="14"/>
      <c r="F8" s="14"/>
      <c r="G8" s="14" t="s">
        <v>17</v>
      </c>
      <c r="H8" s="14" t="s">
        <v>17</v>
      </c>
      <c r="I8" s="14"/>
      <c r="J8" s="14"/>
      <c r="K8" s="14"/>
      <c r="L8" s="14"/>
      <c r="M8" s="14" t="s">
        <v>15</v>
      </c>
      <c r="N8" s="14"/>
      <c r="O8" s="14"/>
      <c r="P8" s="14"/>
      <c r="Q8" s="14"/>
      <c r="R8" s="14"/>
      <c r="S8" s="14"/>
      <c r="T8" s="14"/>
      <c r="U8" s="14"/>
      <c r="V8" s="14" t="s">
        <v>17</v>
      </c>
      <c r="W8" s="14"/>
      <c r="X8" s="14"/>
      <c r="Y8" s="14"/>
      <c r="Z8" s="14"/>
      <c r="AA8" s="14" t="s">
        <v>9</v>
      </c>
      <c r="AB8" s="14" t="s">
        <v>9</v>
      </c>
      <c r="AC8" s="14" t="s">
        <v>9</v>
      </c>
      <c r="AD8" s="14"/>
      <c r="AE8" s="14"/>
      <c r="AF8" s="14"/>
      <c r="AG8" s="14"/>
      <c r="AH8" s="18">
        <f>COUNTA('1월'!$C8:$AG8)</f>
        <v>7</v>
      </c>
    </row>
    <row r="9" spans="1:34" ht="30" customHeight="1">
      <c r="B9" s="17" t="s">
        <v>6</v>
      </c>
      <c r="C9" s="14"/>
      <c r="D9" s="14"/>
      <c r="E9" s="14" t="s">
        <v>15</v>
      </c>
      <c r="F9" s="14"/>
      <c r="G9" s="14"/>
      <c r="H9" s="14"/>
      <c r="I9" s="14"/>
      <c r="J9" s="14"/>
      <c r="K9" s="14"/>
      <c r="L9" s="14"/>
      <c r="M9" s="14"/>
      <c r="N9" s="14"/>
      <c r="O9" s="14"/>
      <c r="P9" s="14" t="s">
        <v>17</v>
      </c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 t="s">
        <v>17</v>
      </c>
      <c r="AF9" s="14"/>
      <c r="AG9" s="14"/>
      <c r="AH9" s="18">
        <f>COUNTA('1월'!$C9:$AG9)</f>
        <v>3</v>
      </c>
    </row>
    <row r="10" spans="1:34" ht="30" customHeight="1">
      <c r="B10" s="17" t="s">
        <v>7</v>
      </c>
      <c r="C10" s="14"/>
      <c r="D10" s="14"/>
      <c r="E10" s="14"/>
      <c r="F10" s="14"/>
      <c r="G10" s="14"/>
      <c r="H10" s="14"/>
      <c r="I10" s="14" t="s">
        <v>15</v>
      </c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 t="s">
        <v>9</v>
      </c>
      <c r="V10" s="14" t="s">
        <v>9</v>
      </c>
      <c r="W10" s="14" t="s">
        <v>9</v>
      </c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8">
        <f>COUNTA('1월'!$C10:$AG10)</f>
        <v>4</v>
      </c>
    </row>
    <row r="11" spans="1:34" ht="30" customHeight="1">
      <c r="B11" s="17" t="s">
        <v>8</v>
      </c>
      <c r="C11" s="14"/>
      <c r="D11" s="14"/>
      <c r="E11" s="14"/>
      <c r="F11" s="14" t="s">
        <v>17</v>
      </c>
      <c r="G11" s="14" t="s">
        <v>9</v>
      </c>
      <c r="H11" s="14" t="s">
        <v>9</v>
      </c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 t="s">
        <v>17</v>
      </c>
      <c r="T11" s="14"/>
      <c r="U11" s="14"/>
      <c r="V11" s="14"/>
      <c r="W11" s="14"/>
      <c r="X11" s="14"/>
      <c r="Y11" s="14"/>
      <c r="Z11" s="14" t="s">
        <v>17</v>
      </c>
      <c r="AA11" s="14"/>
      <c r="AB11" s="14"/>
      <c r="AC11" s="14"/>
      <c r="AD11" s="14"/>
      <c r="AE11" s="14"/>
      <c r="AF11" s="14"/>
      <c r="AG11" s="14" t="s">
        <v>9</v>
      </c>
      <c r="AH11" s="18">
        <f>COUNTA('1월'!$C11:$AG11)</f>
        <v>6</v>
      </c>
    </row>
    <row r="12" spans="1:34" ht="30" customHeight="1">
      <c r="B12" s="19" t="str">
        <f>월이름&amp;" 요약"</f>
        <v>1월 요약</v>
      </c>
      <c r="C12" s="20">
        <f>SUBTOTAL(103,'1월'!$C$7:$C$11)</f>
        <v>0</v>
      </c>
      <c r="D12" s="20">
        <f>SUBTOTAL(103,'1월'!$D$7:$D$11)</f>
        <v>0</v>
      </c>
      <c r="E12" s="20">
        <f>SUBTOTAL(103,'1월'!$E$7:$E$11)</f>
        <v>2</v>
      </c>
      <c r="F12" s="20">
        <f>SUBTOTAL(103,'1월'!$F$7:$F$11)</f>
        <v>2</v>
      </c>
      <c r="G12" s="20">
        <f>SUBTOTAL(103,'1월'!$G$7:$G$11)</f>
        <v>3</v>
      </c>
      <c r="H12" s="20">
        <f>SUBTOTAL(103,'1월'!$H$7:$H$11)</f>
        <v>3</v>
      </c>
      <c r="I12" s="20">
        <f>SUBTOTAL(103,'1월'!$I$7:$I$11)</f>
        <v>1</v>
      </c>
      <c r="J12" s="20">
        <f>SUBTOTAL(103,'1월'!$J$7:$J$11)</f>
        <v>0</v>
      </c>
      <c r="K12" s="20">
        <f>SUBTOTAL(103,'1월'!$K$7:$K$11)</f>
        <v>0</v>
      </c>
      <c r="L12" s="20">
        <f>SUBTOTAL(103,'1월'!$L$7:$L$11)</f>
        <v>0</v>
      </c>
      <c r="M12" s="20">
        <f>SUBTOTAL(103,'1월'!$M$7:$M$11)</f>
        <v>1</v>
      </c>
      <c r="N12" s="20">
        <f>SUBTOTAL(103,'1월'!$N$7:$N$11)</f>
        <v>0</v>
      </c>
      <c r="O12" s="20">
        <f>SUBTOTAL(103,'1월'!$O$7:$O$11)</f>
        <v>1</v>
      </c>
      <c r="P12" s="20">
        <f>SUBTOTAL(103,'1월'!$P$7:$P$11)</f>
        <v>1</v>
      </c>
      <c r="Q12" s="20">
        <f>SUBTOTAL(103,'1월'!$Q$7:$Q$11)</f>
        <v>0</v>
      </c>
      <c r="R12" s="20">
        <f>SUBTOTAL(103,'1월'!$R$7:$R$11)</f>
        <v>0</v>
      </c>
      <c r="S12" s="20">
        <f>SUBTOTAL(103,'1월'!$S$7:$S$11)</f>
        <v>1</v>
      </c>
      <c r="T12" s="20">
        <f>SUBTOTAL(103,'1월'!$T$7:$T$11)</f>
        <v>0</v>
      </c>
      <c r="U12" s="20">
        <f>SUBTOTAL(103,'1월'!$U$7:$U$11)</f>
        <v>1</v>
      </c>
      <c r="V12" s="20">
        <f>SUBTOTAL(103,'1월'!$V$7:$V$11)</f>
        <v>2</v>
      </c>
      <c r="W12" s="20">
        <f>SUBTOTAL(103,'1월'!$W$7:$W$11)</f>
        <v>1</v>
      </c>
      <c r="X12" s="20">
        <f>SUBTOTAL(103,'1월'!$X$7:$X$11)</f>
        <v>0</v>
      </c>
      <c r="Y12" s="20">
        <f>SUBTOTAL(103,'1월'!$Y$7:$Y$11)</f>
        <v>0</v>
      </c>
      <c r="Z12" s="20">
        <f>SUBTOTAL(103,'1월'!$Z$7:$Z$11)</f>
        <v>1</v>
      </c>
      <c r="AA12" s="20">
        <f>SUBTOTAL(103,'1월'!$AA$7:$AA$11)</f>
        <v>1</v>
      </c>
      <c r="AB12" s="20">
        <f>SUBTOTAL(103,'1월'!$AB$7:$AB$11)</f>
        <v>1</v>
      </c>
      <c r="AC12" s="20">
        <f>SUBTOTAL(103,'1월'!$AC$7:$AC$11)</f>
        <v>1</v>
      </c>
      <c r="AD12" s="20">
        <f>SUBTOTAL(103,'1월'!$AD$7:$AD$11)</f>
        <v>0</v>
      </c>
      <c r="AE12" s="20">
        <f>SUBTOTAL(103,'1월'!$AE$7:$AE$11)</f>
        <v>1</v>
      </c>
      <c r="AF12" s="20">
        <f>SUBTOTAL(103,'1월'!$AF$7:$AF$11)</f>
        <v>0</v>
      </c>
      <c r="AG12" s="20">
        <f>SUBTOTAL(103,'1월'!$AG$7:$AG$11)</f>
        <v>1</v>
      </c>
      <c r="AH12" s="20">
        <f>SUBTOTAL(109,_1월[총 일수])</f>
        <v>25</v>
      </c>
    </row>
  </sheetData>
  <mergeCells count="1">
    <mergeCell ref="C4:AG4"/>
  </mergeCells>
  <phoneticPr fontId="1" type="noConversion"/>
  <conditionalFormatting sqref="C7:AG11">
    <cfRule type="expression" priority="1" stopIfTrue="1">
      <formula>C7=""</formula>
    </cfRule>
    <cfRule type="expression" dxfId="1485" priority="6" stopIfTrue="1">
      <formula>C7=사용자지정키2</formula>
    </cfRule>
    <cfRule type="expression" dxfId="1484" priority="7" stopIfTrue="1">
      <formula>C7=사용자지정키1</formula>
    </cfRule>
    <cfRule type="expression" dxfId="1483" priority="8" stopIfTrue="1">
      <formula>C7=병가키</formula>
    </cfRule>
    <cfRule type="expression" dxfId="1482" priority="9" stopIfTrue="1">
      <formula>C7=개인사유키</formula>
    </cfRule>
    <cfRule type="expression" dxfId="1481" priority="10" stopIfTrue="1">
      <formula>C7=휴가키</formula>
    </cfRule>
  </conditionalFormatting>
  <conditionalFormatting sqref="AH7:AH11">
    <cfRule type="dataBar" priority="168">
      <dataBar>
        <cfvo type="num" val="0"/>
        <cfvo type="num" val="31"/>
        <color theme="2" tint="-0.249977111117893"/>
      </dataBar>
      <extLst>
        <ext xmlns:x14="http://schemas.microsoft.com/office/spreadsheetml/2009/9/main" uri="{B025F937-C7B1-47D3-B67F-A62EFF666E3E}">
          <x14:id>{ECCE2C3C-1B01-4700-B60E-DAAAB19A9C1A}</x14:id>
        </ext>
      </extLst>
    </cfRule>
  </conditionalFormatting>
  <dataValidations count="15">
    <dataValidation allowBlank="1" showInputMessage="1" showErrorMessage="1" prompt="이 셀에 연도를 입력합니다." sqref="AH4" xr:uid="{00000000-0002-0000-0000-000000000000}"/>
    <dataValidation errorStyle="warning" allowBlank="1" showInputMessage="1" showErrorMessage="1" error="목록에서 이름을 선택합니다. [취소]를 선택하고 ALT + 아래쪽 화살표를 누른 다음 ENTER 키를 눌러 이름을 선택합니다." prompt="직원 이름 워크시트에 직원 이름을 입력한 다음,열의 목록에서 해당 이름 중 하나를 선택합니다. ALT + 아래쪽 화살표를 누른 다음 ENTER 키를 눌러 이름을 선택합니다." sqref="B6" xr:uid="{00000000-0002-0000-0000-000001000000}"/>
    <dataValidation allowBlank="1" showInputMessage="1" showErrorMessage="1" prompt="해당 행의 날짜가 자동으로 생성됩니다. 월의 각 날짜에 대한 각 열에 직원의 휴가 날짜와 결근 유형을 입력합니다. 비어 있는 경우 휴가가 아님을 의미합니다." sqref="C6" xr:uid="{00000000-0002-0000-0000-000002000000}"/>
    <dataValidation allowBlank="1" showInputMessage="1" showErrorMessage="1" prompt="이 행의 평일 수는 AH4에 입력된 연도에 따라 해당 달에 맞게 자동으로 업데이트됩니다. 해당 월의 각 날짜는 직원의 휴가 및 결근 유형을 기록 하는 열입니다." sqref="C5" xr:uid="{00000000-0002-0000-0000-000003000000}"/>
    <dataValidation allowBlank="1" showInputMessage="1" showErrorMessage="1" prompt="이번 달 직원 휴가 합계를 자동으로 계산합니다." sqref="AH6" xr:uid="{00000000-0002-0000-0000-000004000000}"/>
    <dataValidation allowBlank="1" showInputMessage="1" showErrorMessage="1" prompt="이 셀에 워크시트 제목이 있습니다. 제목을 업데이트하면 각 워크시트는 변경 내용을 자동으로 상속합니다." sqref="B1" xr:uid="{00000000-0002-0000-0000-000005000000}"/>
    <dataValidation allowBlank="1" showInputMessage="1" showErrorMessage="1" prompt="휴가 일정이 있는 달입니다. 셀 AH4의 연도를 업데이트합니다. 표의 마지막 셀에서 월 단위로 합계를 추적합니다. 표의 B열에 직원 이름을 입력합니다." sqref="B4" xr:uid="{00000000-0002-0000-0000-000006000000}"/>
    <dataValidation allowBlank="1" showInputMessage="1" showErrorMessage="1" prompt="이 행은 표에서 사용되는 키를 정의합니다. C2 셀은 휴가, F2는 개인적 사유의 휴가, I2는 병가입니다. L2 셀과 Q2 셀은 사용자 지정 가능합니다." sqref="B2" xr:uid="{00000000-0002-0000-0000-000007000000}"/>
    <dataValidation allowBlank="1" showInputMessage="1" showErrorMessage="1" prompt="“V”는 휴가로 인한 휴가를 나타냅니다." sqref="C2" xr:uid="{00000000-0002-0000-0000-000008000000}"/>
    <dataValidation allowBlank="1" showInputMessage="1" showErrorMessage="1" prompt="&quot;P&quot;는 개인 이유로 인한 휴가를 나타냅니다." sqref="F2" xr:uid="{00000000-0002-0000-0000-000009000000}"/>
    <dataValidation allowBlank="1" showInputMessage="1" showErrorMessage="1" prompt="&quot;S&quot;는 질병으로 인한 휴가를 나타냅니다." sqref="I2" xr:uid="{00000000-0002-0000-0000-00000A000000}"/>
    <dataValidation allowBlank="1" showInputMessage="1" showErrorMessage="1" prompt="문자를 입력하고 다른 중요 항목을 추가하려면 오른쪽에 있는 레이블을 사용자 지정합니다." sqref="L2 Q2" xr:uid="{00000000-0002-0000-0000-00000B000000}"/>
    <dataValidation allowBlank="1" showInputMessage="1" showErrorMessage="1" prompt="왼쪽에 있는 사용자 지정 키를 설명하는 레이블을 입력합니다." sqref="M2:O2 R2" xr:uid="{00000000-0002-0000-0000-00000C000000}"/>
    <dataValidation allowBlank="1" showInputMessage="1" showErrorMessage="1" prompt="직원 휴가 일정은 매월 일 단위로 직원 휴가를 추적합니다. 총 13개의 워크시트가 있으며 12개는 월별 시트이고 마지막 1개는 직원 이름입니다. 이 워크시트에서 1월 휴가를 추적하세요." sqref="A1" xr:uid="{00000000-0002-0000-0000-00000D000000}"/>
    <dataValidation allowBlank="1" showInputMessage="1" showErrorMessage="1" prompt="아래 셀에 연도를 입력합니다." sqref="AH3" xr:uid="{00000000-0002-0000-0000-00000E000000}"/>
  </dataValidations>
  <printOptions horizontalCentered="1"/>
  <pageMargins left="0.25" right="0.25" top="0.75" bottom="0.75" header="0.3" footer="0.3"/>
  <pageSetup paperSize="9" scale="70" fitToHeight="0" orientation="landscape" r:id="rId1"/>
  <headerFooter differentFirst="1">
    <oddFooter>Page &amp;P of &amp;N</oddFooter>
  </headerFooter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CCE2C3C-1B01-4700-B60E-DAAAB19A9C1A}">
            <x14:dataBar minLength="0" maxLength="100">
              <x14:cfvo type="num">
                <xm:f>0</xm:f>
              </x14:cfvo>
              <x14:cfvo type="num">
                <xm:f>31</xm:f>
              </x14:cfvo>
              <x14:negativeFillColor rgb="FFFF0000"/>
              <x14:axisColor rgb="FF000000"/>
            </x14:dataBar>
          </x14:cfRule>
          <xm:sqref>AH7:AH11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F000000}">
          <x14:formula1>
            <xm:f>'직원 이름'!$B$4:$B$13</xm:f>
          </x14:formula1>
          <xm:sqref>B7:B11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7435A-4EBB-4E7D-8300-C67972A3683A}">
  <sheetPr>
    <tabColor theme="2" tint="-0.249977111117893"/>
    <pageSetUpPr fitToPage="1"/>
  </sheetPr>
  <dimension ref="A1:AH29"/>
  <sheetViews>
    <sheetView showGridLines="0" tabSelected="1" zoomScaleNormal="100" workbookViewId="0">
      <selection activeCell="Y11" sqref="Y11"/>
    </sheetView>
  </sheetViews>
  <sheetFormatPr defaultRowHeight="30" customHeight="1"/>
  <cols>
    <col min="1" max="1" width="2.625" style="4" customWidth="1"/>
    <col min="2" max="2" width="41.5" style="4" bestFit="1" customWidth="1"/>
    <col min="3" max="33" width="4.625" style="4" customWidth="1"/>
    <col min="34" max="34" width="13.5" style="4" customWidth="1"/>
    <col min="35" max="35" width="2.625" style="4" customWidth="1"/>
    <col min="36" max="16384" width="9" style="4"/>
  </cols>
  <sheetData>
    <row r="1" spans="1:34" ht="50.1" customHeight="1">
      <c r="A1" s="53" t="s">
        <v>107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</row>
    <row r="2" spans="1:34" ht="15" customHeight="1">
      <c r="B2" s="5" t="s">
        <v>54</v>
      </c>
      <c r="C2" s="32" t="s">
        <v>53</v>
      </c>
      <c r="D2" s="7" t="s">
        <v>63</v>
      </c>
      <c r="E2" s="7"/>
      <c r="F2" s="28" t="s">
        <v>53</v>
      </c>
      <c r="G2" s="7" t="s">
        <v>92</v>
      </c>
      <c r="H2" s="7"/>
      <c r="I2" s="6" t="s">
        <v>9</v>
      </c>
      <c r="J2" s="7" t="s">
        <v>108</v>
      </c>
      <c r="K2" s="7"/>
      <c r="L2" s="30"/>
      <c r="M2" s="29"/>
      <c r="N2" s="29"/>
      <c r="O2" s="29"/>
      <c r="P2" s="29"/>
      <c r="Q2" s="31"/>
      <c r="R2" s="29"/>
      <c r="S2" s="29"/>
      <c r="T2" s="29"/>
    </row>
    <row r="3" spans="1:34" ht="15" customHeight="1">
      <c r="B3" s="3"/>
    </row>
    <row r="4" spans="1:34" ht="15" customHeight="1"/>
    <row r="5" spans="1:34" ht="23.25" customHeight="1">
      <c r="B5" s="39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23"/>
    </row>
    <row r="6" spans="1:34" ht="30" customHeight="1">
      <c r="B6" s="45" t="s">
        <v>93</v>
      </c>
      <c r="C6" s="52" t="s">
        <v>51</v>
      </c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45">
        <v>2026</v>
      </c>
    </row>
    <row r="7" spans="1:34" ht="15" customHeight="1">
      <c r="B7" s="45"/>
      <c r="C7" s="26" t="s">
        <v>102</v>
      </c>
      <c r="D7" s="26" t="s">
        <v>116</v>
      </c>
      <c r="E7" s="26" t="s">
        <v>59</v>
      </c>
      <c r="F7" s="24" t="s">
        <v>60</v>
      </c>
      <c r="G7" s="24" t="s">
        <v>61</v>
      </c>
      <c r="H7" s="26" t="s">
        <v>55</v>
      </c>
      <c r="I7" s="26" t="s">
        <v>56</v>
      </c>
      <c r="J7" s="26" t="s">
        <v>57</v>
      </c>
      <c r="K7" s="26" t="s">
        <v>58</v>
      </c>
      <c r="L7" s="26" t="s">
        <v>59</v>
      </c>
      <c r="M7" s="24" t="s">
        <v>60</v>
      </c>
      <c r="N7" s="24" t="s">
        <v>61</v>
      </c>
      <c r="O7" s="26" t="s">
        <v>55</v>
      </c>
      <c r="P7" s="26" t="s">
        <v>56</v>
      </c>
      <c r="Q7" s="26" t="s">
        <v>57</v>
      </c>
      <c r="R7" s="26" t="s">
        <v>58</v>
      </c>
      <c r="S7" s="26" t="s">
        <v>59</v>
      </c>
      <c r="T7" s="24" t="s">
        <v>60</v>
      </c>
      <c r="U7" s="24" t="s">
        <v>61</v>
      </c>
      <c r="V7" s="26" t="s">
        <v>55</v>
      </c>
      <c r="W7" s="26" t="s">
        <v>56</v>
      </c>
      <c r="X7" s="26" t="s">
        <v>57</v>
      </c>
      <c r="Y7" s="26" t="s">
        <v>58</v>
      </c>
      <c r="Z7" s="26" t="s">
        <v>59</v>
      </c>
      <c r="AA7" s="24" t="s">
        <v>60</v>
      </c>
      <c r="AB7" s="24" t="s">
        <v>61</v>
      </c>
      <c r="AC7" s="26" t="s">
        <v>55</v>
      </c>
      <c r="AD7" s="26" t="s">
        <v>56</v>
      </c>
      <c r="AE7" s="26" t="s">
        <v>57</v>
      </c>
      <c r="AF7" s="26" t="s">
        <v>58</v>
      </c>
      <c r="AG7" s="26" t="s">
        <v>59</v>
      </c>
      <c r="AH7" s="45"/>
    </row>
    <row r="8" spans="1:34" ht="15" customHeight="1">
      <c r="B8" s="15" t="s">
        <v>52</v>
      </c>
      <c r="C8" s="27" t="s">
        <v>11</v>
      </c>
      <c r="D8" s="27" t="s">
        <v>13</v>
      </c>
      <c r="E8" s="27" t="s">
        <v>14</v>
      </c>
      <c r="F8" s="24" t="s">
        <v>16</v>
      </c>
      <c r="G8" s="24" t="s">
        <v>18</v>
      </c>
      <c r="H8" s="27" t="s">
        <v>20</v>
      </c>
      <c r="I8" s="27" t="s">
        <v>21</v>
      </c>
      <c r="J8" s="27" t="s">
        <v>22</v>
      </c>
      <c r="K8" s="27" t="s">
        <v>23</v>
      </c>
      <c r="L8" s="27" t="s">
        <v>25</v>
      </c>
      <c r="M8" s="24" t="s">
        <v>26</v>
      </c>
      <c r="N8" s="24" t="s">
        <v>27</v>
      </c>
      <c r="O8" s="27" t="s">
        <v>29</v>
      </c>
      <c r="P8" s="27" t="s">
        <v>30</v>
      </c>
      <c r="Q8" s="27" t="s">
        <v>31</v>
      </c>
      <c r="R8" s="27" t="s">
        <v>32</v>
      </c>
      <c r="S8" s="27" t="s">
        <v>34</v>
      </c>
      <c r="T8" s="24" t="s">
        <v>35</v>
      </c>
      <c r="U8" s="24" t="s">
        <v>36</v>
      </c>
      <c r="V8" s="27" t="s">
        <v>37</v>
      </c>
      <c r="W8" s="27" t="s">
        <v>38</v>
      </c>
      <c r="X8" s="27" t="s">
        <v>39</v>
      </c>
      <c r="Y8" s="27" t="s">
        <v>40</v>
      </c>
      <c r="Z8" s="27" t="s">
        <v>41</v>
      </c>
      <c r="AA8" s="24" t="s">
        <v>42</v>
      </c>
      <c r="AB8" s="24" t="s">
        <v>43</v>
      </c>
      <c r="AC8" s="27" t="s">
        <v>44</v>
      </c>
      <c r="AD8" s="27" t="s">
        <v>45</v>
      </c>
      <c r="AE8" s="27" t="s">
        <v>46</v>
      </c>
      <c r="AF8" s="27" t="s">
        <v>47</v>
      </c>
      <c r="AG8" s="27" t="s">
        <v>48</v>
      </c>
      <c r="AH8" s="16" t="s">
        <v>50</v>
      </c>
    </row>
    <row r="9" spans="1:34" ht="30" customHeight="1">
      <c r="B9" s="41" t="s">
        <v>115</v>
      </c>
      <c r="C9" s="6" t="s">
        <v>9</v>
      </c>
      <c r="D9" s="6" t="s">
        <v>9</v>
      </c>
      <c r="E9" s="6" t="s">
        <v>9</v>
      </c>
      <c r="F9" s="6" t="s">
        <v>9</v>
      </c>
      <c r="G9" s="6" t="s">
        <v>9</v>
      </c>
      <c r="H9" s="6" t="s">
        <v>9</v>
      </c>
      <c r="I9" s="6" t="s">
        <v>9</v>
      </c>
      <c r="J9" s="6" t="s">
        <v>9</v>
      </c>
      <c r="K9" s="6" t="s">
        <v>9</v>
      </c>
      <c r="L9" s="6" t="s">
        <v>9</v>
      </c>
      <c r="M9" s="6" t="s">
        <v>9</v>
      </c>
      <c r="N9" s="6" t="s">
        <v>9</v>
      </c>
      <c r="O9" s="6" t="s">
        <v>9</v>
      </c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1">
        <f>COUNTA(_12월267913186[[#This Row],[1]:[31]])</f>
        <v>1</v>
      </c>
    </row>
    <row r="10" spans="1:34" ht="30" customHeight="1">
      <c r="B10" s="41" t="s">
        <v>94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32" t="s">
        <v>53</v>
      </c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">
        <f>COUNTA(_12월267913186[[#This Row],[1]:[31]])</f>
        <v>1</v>
      </c>
    </row>
    <row r="11" spans="1:34" ht="30" customHeight="1">
      <c r="B11" s="41" t="s">
        <v>95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6" t="s">
        <v>9</v>
      </c>
      <c r="Z11" s="33"/>
      <c r="AA11" s="33"/>
      <c r="AB11" s="33"/>
      <c r="AC11" s="33"/>
      <c r="AD11" s="33"/>
      <c r="AE11" s="33"/>
      <c r="AF11" s="33"/>
      <c r="AG11" s="33"/>
      <c r="AH11" s="23">
        <f>COUNTA(_12월267913186[[#This Row],[1]:[31]])</f>
        <v>1</v>
      </c>
    </row>
    <row r="12" spans="1:34" ht="30" customHeight="1">
      <c r="B12" s="41" t="s">
        <v>96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6" t="s">
        <v>9</v>
      </c>
      <c r="AE12" s="14"/>
      <c r="AF12" s="14"/>
      <c r="AG12" s="14"/>
      <c r="AH12" s="23">
        <f>COUNTA(_12월267913186[[#This Row],[1]:[31]])</f>
        <v>1</v>
      </c>
    </row>
    <row r="13" spans="1:34" ht="30" customHeight="1">
      <c r="B13" s="39" t="s">
        <v>97</v>
      </c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6" t="s">
        <v>9</v>
      </c>
      <c r="AH13" s="23">
        <f>COUNTA(_12월267913186[[#This Row],[1]:[31]])</f>
        <v>1</v>
      </c>
    </row>
    <row r="14" spans="1:34" ht="30" customHeight="1">
      <c r="B14" s="39"/>
      <c r="AE14" s="42"/>
      <c r="AH14" s="43">
        <f>COUNTA(_12월267913186[[#This Row],[1]:[31]])</f>
        <v>1</v>
      </c>
    </row>
    <row r="15" spans="1:34" ht="30" customHeight="1">
      <c r="B15" s="45" t="s">
        <v>98</v>
      </c>
      <c r="C15" s="52" t="s">
        <v>51</v>
      </c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45">
        <v>2026</v>
      </c>
    </row>
    <row r="16" spans="1:34" ht="15" customHeight="1">
      <c r="B16" s="45"/>
      <c r="C16" s="24" t="s">
        <v>117</v>
      </c>
      <c r="D16" s="24" t="s">
        <v>118</v>
      </c>
      <c r="E16" s="14" t="s">
        <v>82</v>
      </c>
      <c r="F16" s="14" t="s">
        <v>83</v>
      </c>
      <c r="G16" s="14" t="s">
        <v>109</v>
      </c>
      <c r="H16" s="14" t="s">
        <v>79</v>
      </c>
      <c r="I16" s="14" t="s">
        <v>59</v>
      </c>
      <c r="J16" s="24" t="s">
        <v>99</v>
      </c>
      <c r="K16" s="24" t="s">
        <v>118</v>
      </c>
      <c r="L16" s="14" t="s">
        <v>82</v>
      </c>
      <c r="M16" s="14" t="s">
        <v>83</v>
      </c>
      <c r="N16" s="14" t="s">
        <v>57</v>
      </c>
      <c r="O16" s="14" t="s">
        <v>79</v>
      </c>
      <c r="P16" s="14" t="s">
        <v>80</v>
      </c>
      <c r="Q16" s="24" t="s">
        <v>99</v>
      </c>
      <c r="R16" s="24" t="s">
        <v>118</v>
      </c>
      <c r="S16" s="24" t="s">
        <v>82</v>
      </c>
      <c r="T16" s="14" t="s">
        <v>83</v>
      </c>
      <c r="U16" s="14" t="s">
        <v>57</v>
      </c>
      <c r="V16" s="14" t="s">
        <v>58</v>
      </c>
      <c r="W16" s="14" t="s">
        <v>80</v>
      </c>
      <c r="X16" s="24" t="s">
        <v>99</v>
      </c>
      <c r="Y16" s="24" t="s">
        <v>118</v>
      </c>
      <c r="Z16" s="14" t="s">
        <v>55</v>
      </c>
      <c r="AA16" s="14" t="s">
        <v>83</v>
      </c>
      <c r="AB16" s="14" t="s">
        <v>109</v>
      </c>
      <c r="AC16" s="14" t="s">
        <v>58</v>
      </c>
      <c r="AD16" s="14" t="s">
        <v>59</v>
      </c>
      <c r="AE16" s="24" t="s">
        <v>60</v>
      </c>
      <c r="AF16" s="24" t="s">
        <v>61</v>
      </c>
      <c r="AG16" s="14" t="s">
        <v>55</v>
      </c>
      <c r="AH16" s="45"/>
    </row>
    <row r="17" spans="2:34" ht="15" customHeight="1">
      <c r="B17" s="15" t="s">
        <v>52</v>
      </c>
      <c r="C17" s="24" t="s">
        <v>11</v>
      </c>
      <c r="D17" s="24" t="s">
        <v>13</v>
      </c>
      <c r="E17" s="27" t="s">
        <v>14</v>
      </c>
      <c r="F17" s="27" t="s">
        <v>16</v>
      </c>
      <c r="G17" s="27" t="s">
        <v>18</v>
      </c>
      <c r="H17" s="27" t="s">
        <v>20</v>
      </c>
      <c r="I17" s="27" t="s">
        <v>21</v>
      </c>
      <c r="J17" s="24" t="s">
        <v>22</v>
      </c>
      <c r="K17" s="24" t="s">
        <v>23</v>
      </c>
      <c r="L17" s="27" t="s">
        <v>25</v>
      </c>
      <c r="M17" s="27" t="s">
        <v>26</v>
      </c>
      <c r="N17" s="27" t="s">
        <v>27</v>
      </c>
      <c r="O17" s="27" t="s">
        <v>29</v>
      </c>
      <c r="P17" s="27" t="s">
        <v>30</v>
      </c>
      <c r="Q17" s="24" t="s">
        <v>31</v>
      </c>
      <c r="R17" s="24" t="s">
        <v>32</v>
      </c>
      <c r="S17" s="24" t="s">
        <v>34</v>
      </c>
      <c r="T17" s="27" t="s">
        <v>35</v>
      </c>
      <c r="U17" s="27" t="s">
        <v>36</v>
      </c>
      <c r="V17" s="27" t="s">
        <v>37</v>
      </c>
      <c r="W17" s="27" t="s">
        <v>38</v>
      </c>
      <c r="X17" s="24" t="s">
        <v>39</v>
      </c>
      <c r="Y17" s="24" t="s">
        <v>40</v>
      </c>
      <c r="Z17" s="27" t="s">
        <v>41</v>
      </c>
      <c r="AA17" s="27" t="s">
        <v>42</v>
      </c>
      <c r="AB17" s="27" t="s">
        <v>43</v>
      </c>
      <c r="AC17" s="27" t="s">
        <v>44</v>
      </c>
      <c r="AD17" s="27" t="s">
        <v>45</v>
      </c>
      <c r="AE17" s="24" t="s">
        <v>46</v>
      </c>
      <c r="AF17" s="24" t="s">
        <v>47</v>
      </c>
      <c r="AG17" s="27" t="s">
        <v>48</v>
      </c>
      <c r="AH17" s="16" t="s">
        <v>50</v>
      </c>
    </row>
    <row r="18" spans="2:34" ht="30" customHeight="1">
      <c r="B18" s="41" t="s">
        <v>97</v>
      </c>
      <c r="C18" s="6" t="s">
        <v>9</v>
      </c>
      <c r="D18" s="6" t="s">
        <v>9</v>
      </c>
      <c r="E18" s="6" t="s">
        <v>9</v>
      </c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1">
        <f>COUNTA(_12월267913186[[#This Row],[1]:[31]])</f>
        <v>3</v>
      </c>
    </row>
    <row r="19" spans="2:34" ht="30" customHeight="1">
      <c r="B19" s="41" t="s">
        <v>100</v>
      </c>
      <c r="C19" s="14"/>
      <c r="D19" s="14"/>
      <c r="E19" s="14"/>
      <c r="F19" s="14"/>
      <c r="G19" s="14"/>
      <c r="H19" s="6" t="s">
        <v>9</v>
      </c>
      <c r="I19" s="6" t="s">
        <v>9</v>
      </c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">
        <f>COUNTA(_12월267913186[[#This Row],[1]:[31]])</f>
        <v>2</v>
      </c>
    </row>
    <row r="20" spans="2:34" ht="30" customHeight="1">
      <c r="B20" s="50" t="s">
        <v>120</v>
      </c>
      <c r="C20" s="33"/>
      <c r="D20" s="33"/>
      <c r="E20" s="33"/>
      <c r="F20" s="33"/>
      <c r="G20" s="33"/>
      <c r="H20" s="33"/>
      <c r="I20" s="33"/>
      <c r="J20" s="6" t="s">
        <v>9</v>
      </c>
      <c r="K20" s="6" t="s">
        <v>9</v>
      </c>
      <c r="L20" s="6" t="s">
        <v>9</v>
      </c>
      <c r="M20" s="6" t="s">
        <v>9</v>
      </c>
      <c r="N20" s="6" t="s">
        <v>9</v>
      </c>
      <c r="O20" s="6" t="s">
        <v>9</v>
      </c>
      <c r="P20" s="6" t="s">
        <v>9</v>
      </c>
      <c r="Q20" s="6" t="s">
        <v>9</v>
      </c>
      <c r="R20" s="6" t="s">
        <v>9</v>
      </c>
      <c r="S20" s="6" t="s">
        <v>9</v>
      </c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23">
        <f>COUNTA(_12월267913186[[#This Row],[1]:[31]])</f>
        <v>10</v>
      </c>
    </row>
    <row r="21" spans="2:34" ht="30" customHeight="1">
      <c r="B21" s="50" t="s">
        <v>106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6" t="s">
        <v>9</v>
      </c>
      <c r="V21" s="6" t="s">
        <v>9</v>
      </c>
      <c r="W21" s="6" t="s">
        <v>9</v>
      </c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23">
        <f>COUNTA(_12월267913186[[#This Row],[1]:[31]])</f>
        <v>3</v>
      </c>
    </row>
    <row r="22" spans="2:34" ht="30" customHeight="1">
      <c r="B22" s="51" t="s">
        <v>121</v>
      </c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6" t="s">
        <v>9</v>
      </c>
      <c r="AB22" s="6" t="s">
        <v>9</v>
      </c>
      <c r="AC22" s="22"/>
      <c r="AD22" s="22"/>
      <c r="AE22" s="22"/>
      <c r="AF22" s="22"/>
      <c r="AG22" s="22"/>
      <c r="AH22" s="23">
        <f>COUNTA(_12월267913186[[#This Row],[1]:[31]])</f>
        <v>2</v>
      </c>
    </row>
    <row r="23" spans="2:34" ht="30" customHeight="1">
      <c r="B23" s="51" t="s">
        <v>119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6" t="s">
        <v>9</v>
      </c>
      <c r="AD23" s="22"/>
      <c r="AE23" s="22"/>
      <c r="AF23" s="22"/>
      <c r="AG23" s="22"/>
      <c r="AH23" s="23">
        <f>COUNTA(_12월267913186[[#This Row],[1]:[31]])</f>
        <v>1</v>
      </c>
    </row>
    <row r="24" spans="2:34" ht="30" customHeight="1">
      <c r="B24" s="40" t="s">
        <v>101</v>
      </c>
      <c r="C24" s="33"/>
      <c r="D24" s="33"/>
      <c r="E24" s="33"/>
      <c r="F24" s="28" t="s">
        <v>53</v>
      </c>
      <c r="G24" s="28" t="s">
        <v>53</v>
      </c>
      <c r="H24" s="28" t="s">
        <v>53</v>
      </c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23">
        <f>COUNTA(_12월267913186[[#This Row],[1]:[31]])</f>
        <v>3</v>
      </c>
    </row>
    <row r="25" spans="2:34" ht="30" customHeight="1">
      <c r="B25" s="40" t="s">
        <v>103</v>
      </c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28" t="s">
        <v>53</v>
      </c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23">
        <f>COUNTA(_12월267913186[[#This Row],[1]:[31]])</f>
        <v>1</v>
      </c>
    </row>
    <row r="26" spans="2:34" ht="30" customHeight="1">
      <c r="B26" s="40" t="s">
        <v>105</v>
      </c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28" t="s">
        <v>53</v>
      </c>
      <c r="P26" s="28" t="s">
        <v>53</v>
      </c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23">
        <f>COUNTA(_12월267913186[[#This Row],[1]:[31]])</f>
        <v>2</v>
      </c>
    </row>
    <row r="27" spans="2:34" ht="30" customHeight="1">
      <c r="B27" s="44" t="s">
        <v>123</v>
      </c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6" t="s">
        <v>9</v>
      </c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23">
        <f>COUNTA(_12월267913186[[#This Row],[1]:[31]])</f>
        <v>1</v>
      </c>
    </row>
    <row r="28" spans="2:34" ht="30" customHeight="1">
      <c r="B28" s="41" t="s">
        <v>104</v>
      </c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2" t="s">
        <v>53</v>
      </c>
      <c r="AA28" s="33"/>
      <c r="AB28" s="33"/>
      <c r="AC28" s="33"/>
      <c r="AD28" s="33"/>
      <c r="AE28" s="33"/>
      <c r="AF28" s="33"/>
      <c r="AG28" s="33"/>
      <c r="AH28" s="23">
        <f>COUNTA(_12월267913186[[#This Row],[1]:[31]])</f>
        <v>1</v>
      </c>
    </row>
    <row r="29" spans="2:34" ht="30" customHeight="1">
      <c r="B29" s="44" t="s">
        <v>122</v>
      </c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6" t="s">
        <v>9</v>
      </c>
      <c r="AF29" s="6" t="s">
        <v>9</v>
      </c>
      <c r="AG29" s="6" t="s">
        <v>9</v>
      </c>
      <c r="AH29" s="23">
        <f>COUNTA(_12월267913186[[#This Row],[1]:[31]])</f>
        <v>3</v>
      </c>
    </row>
  </sheetData>
  <mergeCells count="3">
    <mergeCell ref="A1:AH1"/>
    <mergeCell ref="C6:AG6"/>
    <mergeCell ref="C15:AG15"/>
  </mergeCells>
  <phoneticPr fontId="27" type="noConversion"/>
  <conditionalFormatting sqref="C11">
    <cfRule type="expression" priority="344" stopIfTrue="1">
      <formula>C11=""</formula>
    </cfRule>
    <cfRule type="expression" dxfId="583" priority="345" stopIfTrue="1">
      <formula>C11=사용자지정키2</formula>
    </cfRule>
    <cfRule type="expression" dxfId="582" priority="346" stopIfTrue="1">
      <formula>C11=사용자지정키1</formula>
    </cfRule>
    <cfRule type="expression" dxfId="581" priority="347" stopIfTrue="1">
      <formula>C11=병가키</formula>
    </cfRule>
    <cfRule type="expression" dxfId="580" priority="348" stopIfTrue="1">
      <formula>C11=개인사유키</formula>
    </cfRule>
    <cfRule type="expression" dxfId="579" priority="349" stopIfTrue="1">
      <formula>C11=휴가키</formula>
    </cfRule>
  </conditionalFormatting>
  <conditionalFormatting sqref="C13">
    <cfRule type="expression" priority="241" stopIfTrue="1">
      <formula>C13=""</formula>
    </cfRule>
    <cfRule type="expression" dxfId="578" priority="242" stopIfTrue="1">
      <formula>C13=사용자지정키2</formula>
    </cfRule>
    <cfRule type="expression" dxfId="577" priority="243" stopIfTrue="1">
      <formula>C13=사용자지정키1</formula>
    </cfRule>
    <cfRule type="expression" dxfId="576" priority="244" stopIfTrue="1">
      <formula>C13=병가키</formula>
    </cfRule>
    <cfRule type="expression" dxfId="575" priority="245" stopIfTrue="1">
      <formula>C13=개인사유키</formula>
    </cfRule>
    <cfRule type="expression" dxfId="574" priority="246" stopIfTrue="1">
      <formula>C13=휴가키</formula>
    </cfRule>
  </conditionalFormatting>
  <conditionalFormatting sqref="C27:O29">
    <cfRule type="expression" priority="458" stopIfTrue="1">
      <formula>C27=""</formula>
    </cfRule>
    <cfRule type="expression" dxfId="573" priority="459" stopIfTrue="1">
      <formula>C27=사용자지정키2</formula>
    </cfRule>
    <cfRule type="expression" dxfId="572" priority="460" stopIfTrue="1">
      <formula>C27=사용자지정키1</formula>
    </cfRule>
    <cfRule type="expression" dxfId="571" priority="461" stopIfTrue="1">
      <formula>C27=병가키</formula>
    </cfRule>
    <cfRule type="expression" dxfId="570" priority="462" stopIfTrue="1">
      <formula>C27=개인사유키</formula>
    </cfRule>
    <cfRule type="expression" dxfId="569" priority="463" stopIfTrue="1">
      <formula>C27=휴가키</formula>
    </cfRule>
  </conditionalFormatting>
  <conditionalFormatting sqref="C5:AG5 C20:I20 Y20:Z20 C21:O23 R21:T23 X21:AA21 I24:M24 R24:AA24 C25:L25 N25:O25 C26:N26 X23:AA23 X22:Z22">
    <cfRule type="expression" priority="542" stopIfTrue="1">
      <formula>C5=""</formula>
    </cfRule>
    <cfRule type="expression" dxfId="568" priority="543" stopIfTrue="1">
      <formula>C5=사용자지정키2</formula>
    </cfRule>
    <cfRule type="expression" dxfId="567" priority="544" stopIfTrue="1">
      <formula>C5=사용자지정키1</formula>
    </cfRule>
    <cfRule type="expression" dxfId="566" priority="545" stopIfTrue="1">
      <formula>C5=병가키</formula>
    </cfRule>
    <cfRule type="expression" dxfId="565" priority="546" stopIfTrue="1">
      <formula>C5=개인사유키</formula>
    </cfRule>
    <cfRule type="expression" dxfId="564" priority="547" stopIfTrue="1">
      <formula>C5=휴가키</formula>
    </cfRule>
  </conditionalFormatting>
  <conditionalFormatting sqref="D13">
    <cfRule type="expression" priority="217" stopIfTrue="1">
      <formula>D13=""</formula>
    </cfRule>
    <cfRule type="expression" dxfId="563" priority="218" stopIfTrue="1">
      <formula>D13=사용자지정키2</formula>
    </cfRule>
    <cfRule type="expression" dxfId="562" priority="219" stopIfTrue="1">
      <formula>D13=사용자지정키1</formula>
    </cfRule>
    <cfRule type="expression" dxfId="561" priority="220" stopIfTrue="1">
      <formula>D13=병가키</formula>
    </cfRule>
    <cfRule type="expression" dxfId="560" priority="221" stopIfTrue="1">
      <formula>D13=개인사유키</formula>
    </cfRule>
    <cfRule type="expression" dxfId="559" priority="222" stopIfTrue="1">
      <formula>D13=휴가키</formula>
    </cfRule>
  </conditionalFormatting>
  <conditionalFormatting sqref="D11:F11">
    <cfRule type="expression" priority="350" stopIfTrue="1">
      <formula>D11=""</formula>
    </cfRule>
    <cfRule type="expression" dxfId="558" priority="351" stopIfTrue="1">
      <formula>D11=사용자지정키2</formula>
    </cfRule>
    <cfRule type="expression" dxfId="557" priority="352" stopIfTrue="1">
      <formula>D11=사용자지정키1</formula>
    </cfRule>
    <cfRule type="expression" dxfId="556" priority="353" stopIfTrue="1">
      <formula>D11=병가키</formula>
    </cfRule>
    <cfRule type="expression" dxfId="555" priority="354" stopIfTrue="1">
      <formula>D11=개인사유키</formula>
    </cfRule>
    <cfRule type="expression" dxfId="554" priority="355" stopIfTrue="1">
      <formula>D11=휴가키</formula>
    </cfRule>
  </conditionalFormatting>
  <conditionalFormatting sqref="E13">
    <cfRule type="expression" priority="223" stopIfTrue="1">
      <formula>E13=""</formula>
    </cfRule>
    <cfRule type="expression" dxfId="553" priority="224" stopIfTrue="1">
      <formula>E13=사용자지정키2</formula>
    </cfRule>
    <cfRule type="expression" dxfId="552" priority="225" stopIfTrue="1">
      <formula>E13=사용자지정키1</formula>
    </cfRule>
    <cfRule type="expression" dxfId="551" priority="226" stopIfTrue="1">
      <formula>E13=병가키</formula>
    </cfRule>
    <cfRule type="expression" dxfId="550" priority="227" stopIfTrue="1">
      <formula>E13=개인사유키</formula>
    </cfRule>
    <cfRule type="expression" dxfId="549" priority="228" stopIfTrue="1">
      <formula>E13=휴가키</formula>
    </cfRule>
  </conditionalFormatting>
  <conditionalFormatting sqref="F13">
    <cfRule type="expression" priority="229" stopIfTrue="1">
      <formula>F13=""</formula>
    </cfRule>
    <cfRule type="expression" dxfId="548" priority="230" stopIfTrue="1">
      <formula>F13=사용자지정키2</formula>
    </cfRule>
    <cfRule type="expression" dxfId="547" priority="231" stopIfTrue="1">
      <formula>F13=사용자지정키1</formula>
    </cfRule>
    <cfRule type="expression" dxfId="546" priority="232" stopIfTrue="1">
      <formula>F13=병가키</formula>
    </cfRule>
    <cfRule type="expression" dxfId="545" priority="233" stopIfTrue="1">
      <formula>F13=개인사유키</formula>
    </cfRule>
    <cfRule type="expression" dxfId="544" priority="234" stopIfTrue="1">
      <formula>F13=휴가키</formula>
    </cfRule>
  </conditionalFormatting>
  <conditionalFormatting sqref="G11:G13">
    <cfRule type="expression" priority="235" stopIfTrue="1">
      <formula>G11=""</formula>
    </cfRule>
    <cfRule type="expression" dxfId="543" priority="236" stopIfTrue="1">
      <formula>G11=사용자지정키2</formula>
    </cfRule>
    <cfRule type="expression" dxfId="542" priority="237" stopIfTrue="1">
      <formula>G11=사용자지정키1</formula>
    </cfRule>
    <cfRule type="expression" dxfId="541" priority="238" stopIfTrue="1">
      <formula>G11=병가키</formula>
    </cfRule>
    <cfRule type="expression" dxfId="540" priority="239" stopIfTrue="1">
      <formula>G11=개인사유키</formula>
    </cfRule>
    <cfRule type="expression" dxfId="539" priority="240" stopIfTrue="1">
      <formula>G11=휴가키</formula>
    </cfRule>
  </conditionalFormatting>
  <conditionalFormatting sqref="G18:G19">
    <cfRule type="expression" priority="211" stopIfTrue="1">
      <formula>G18=""</formula>
    </cfRule>
    <cfRule type="expression" dxfId="538" priority="212" stopIfTrue="1">
      <formula>G18=사용자지정키2</formula>
    </cfRule>
    <cfRule type="expression" dxfId="537" priority="213" stopIfTrue="1">
      <formula>G18=사용자지정키1</formula>
    </cfRule>
    <cfRule type="expression" dxfId="536" priority="214" stopIfTrue="1">
      <formula>G18=병가키</formula>
    </cfRule>
    <cfRule type="expression" dxfId="535" priority="215" stopIfTrue="1">
      <formula>G18=개인사유키</formula>
    </cfRule>
    <cfRule type="expression" dxfId="534" priority="216" stopIfTrue="1">
      <formula>G18=휴가키</formula>
    </cfRule>
  </conditionalFormatting>
  <conditionalFormatting sqref="H10">
    <cfRule type="expression" priority="530" stopIfTrue="1">
      <formula>H10=""</formula>
    </cfRule>
    <cfRule type="expression" dxfId="533" priority="531" stopIfTrue="1">
      <formula>H10=사용자지정키2</formula>
    </cfRule>
    <cfRule type="expression" dxfId="532" priority="532" stopIfTrue="1">
      <formula>H10=사용자지정키1</formula>
    </cfRule>
    <cfRule type="expression" dxfId="531" priority="533" stopIfTrue="1">
      <formula>H10=병가키</formula>
    </cfRule>
    <cfRule type="expression" dxfId="530" priority="534" stopIfTrue="1">
      <formula>H10=개인사유키</formula>
    </cfRule>
    <cfRule type="expression" dxfId="529" priority="535" stopIfTrue="1">
      <formula>H10=휴가키</formula>
    </cfRule>
  </conditionalFormatting>
  <conditionalFormatting sqref="H12">
    <cfRule type="expression" priority="356" stopIfTrue="1">
      <formula>H12=""</formula>
    </cfRule>
    <cfRule type="expression" dxfId="528" priority="357" stopIfTrue="1">
      <formula>H12=사용자지정키2</formula>
    </cfRule>
    <cfRule type="expression" dxfId="527" priority="358" stopIfTrue="1">
      <formula>H12=사용자지정키1</formula>
    </cfRule>
    <cfRule type="expression" dxfId="526" priority="359" stopIfTrue="1">
      <formula>H12=병가키</formula>
    </cfRule>
    <cfRule type="expression" dxfId="525" priority="360" stopIfTrue="1">
      <formula>H12=개인사유키</formula>
    </cfRule>
    <cfRule type="expression" dxfId="524" priority="361" stopIfTrue="1">
      <formula>H12=휴가키</formula>
    </cfRule>
  </conditionalFormatting>
  <conditionalFormatting sqref="H11:L11">
    <cfRule type="expression" priority="386" stopIfTrue="1">
      <formula>H11=""</formula>
    </cfRule>
    <cfRule type="expression" dxfId="523" priority="387" stopIfTrue="1">
      <formula>H11=사용자지정키2</formula>
    </cfRule>
    <cfRule type="expression" dxfId="522" priority="388" stopIfTrue="1">
      <formula>H11=사용자지정키1</formula>
    </cfRule>
    <cfRule type="expression" dxfId="521" priority="389" stopIfTrue="1">
      <formula>H11=병가키</formula>
    </cfRule>
    <cfRule type="expression" dxfId="520" priority="390" stopIfTrue="1">
      <formula>H11=개인사유키</formula>
    </cfRule>
    <cfRule type="expression" dxfId="519" priority="391" stopIfTrue="1">
      <formula>H11=휴가키</formula>
    </cfRule>
  </conditionalFormatting>
  <conditionalFormatting sqref="H18:L18 P18">
    <cfRule type="expression" priority="506" stopIfTrue="1">
      <formula>H18=""</formula>
    </cfRule>
    <cfRule type="expression" dxfId="518" priority="507" stopIfTrue="1">
      <formula>H18=사용자지정키2</formula>
    </cfRule>
    <cfRule type="expression" dxfId="517" priority="508" stopIfTrue="1">
      <formula>H18=사용자지정키1</formula>
    </cfRule>
    <cfRule type="expression" dxfId="516" priority="509" stopIfTrue="1">
      <formula>H18=병가키</formula>
    </cfRule>
    <cfRule type="expression" dxfId="515" priority="510" stopIfTrue="1">
      <formula>H18=개인사유키</formula>
    </cfRule>
    <cfRule type="expression" dxfId="514" priority="511" stopIfTrue="1">
      <formula>H18=휴가키</formula>
    </cfRule>
  </conditionalFormatting>
  <conditionalFormatting sqref="I10">
    <cfRule type="expression" priority="524" stopIfTrue="1">
      <formula>I10=""</formula>
    </cfRule>
    <cfRule type="expression" dxfId="513" priority="525" stopIfTrue="1">
      <formula>I10=사용자지정키2</formula>
    </cfRule>
    <cfRule type="expression" dxfId="512" priority="526" stopIfTrue="1">
      <formula>I10=사용자지정키1</formula>
    </cfRule>
    <cfRule type="expression" dxfId="511" priority="527" stopIfTrue="1">
      <formula>I10=병가키</formula>
    </cfRule>
    <cfRule type="expression" dxfId="510" priority="528" stopIfTrue="1">
      <formula>I10=개인사유키</formula>
    </cfRule>
    <cfRule type="expression" dxfId="509" priority="529" stopIfTrue="1">
      <formula>I10=휴가키</formula>
    </cfRule>
  </conditionalFormatting>
  <conditionalFormatting sqref="I12">
    <cfRule type="expression" priority="392" stopIfTrue="1">
      <formula>I12=""</formula>
    </cfRule>
    <cfRule type="expression" dxfId="508" priority="393" stopIfTrue="1">
      <formula>I12=사용자지정키2</formula>
    </cfRule>
    <cfRule type="expression" dxfId="507" priority="394" stopIfTrue="1">
      <formula>I12=사용자지정키1</formula>
    </cfRule>
    <cfRule type="expression" dxfId="506" priority="395" stopIfTrue="1">
      <formula>I12=병가키</formula>
    </cfRule>
    <cfRule type="expression" dxfId="505" priority="396" stopIfTrue="1">
      <formula>I12=개인사유키</formula>
    </cfRule>
    <cfRule type="expression" dxfId="504" priority="397" stopIfTrue="1">
      <formula>I12=휴가키</formula>
    </cfRule>
  </conditionalFormatting>
  <conditionalFormatting sqref="J10">
    <cfRule type="expression" priority="518" stopIfTrue="1">
      <formula>J10=""</formula>
    </cfRule>
    <cfRule type="expression" dxfId="503" priority="519" stopIfTrue="1">
      <formula>J10=사용자지정키2</formula>
    </cfRule>
    <cfRule type="expression" dxfId="502" priority="520" stopIfTrue="1">
      <formula>J10=사용자지정키1</formula>
    </cfRule>
    <cfRule type="expression" dxfId="501" priority="521" stopIfTrue="1">
      <formula>J10=병가키</formula>
    </cfRule>
    <cfRule type="expression" dxfId="500" priority="522" stopIfTrue="1">
      <formula>J10=개인사유키</formula>
    </cfRule>
    <cfRule type="expression" dxfId="499" priority="523" stopIfTrue="1">
      <formula>J10=휴가키</formula>
    </cfRule>
  </conditionalFormatting>
  <conditionalFormatting sqref="J12">
    <cfRule type="expression" priority="362" stopIfTrue="1">
      <formula>J12=""</formula>
    </cfRule>
    <cfRule type="expression" dxfId="498" priority="363" stopIfTrue="1">
      <formula>J12=사용자지정키2</formula>
    </cfRule>
    <cfRule type="expression" dxfId="497" priority="364" stopIfTrue="1">
      <formula>J12=사용자지정키1</formula>
    </cfRule>
    <cfRule type="expression" dxfId="496" priority="365" stopIfTrue="1">
      <formula>J12=병가키</formula>
    </cfRule>
    <cfRule type="expression" dxfId="495" priority="366" stopIfTrue="1">
      <formula>J12=개인사유키</formula>
    </cfRule>
    <cfRule type="expression" dxfId="494" priority="367" stopIfTrue="1">
      <formula>J12=휴가키</formula>
    </cfRule>
  </conditionalFormatting>
  <conditionalFormatting sqref="K10">
    <cfRule type="expression" priority="338" stopIfTrue="1">
      <formula>K10=""</formula>
    </cfRule>
    <cfRule type="expression" dxfId="493" priority="339" stopIfTrue="1">
      <formula>K10=사용자지정키2</formula>
    </cfRule>
    <cfRule type="expression" dxfId="492" priority="340" stopIfTrue="1">
      <formula>K10=사용자지정키1</formula>
    </cfRule>
    <cfRule type="expression" dxfId="491" priority="341" stopIfTrue="1">
      <formula>K10=병가키</formula>
    </cfRule>
    <cfRule type="expression" dxfId="490" priority="342" stopIfTrue="1">
      <formula>K10=개인사유키</formula>
    </cfRule>
    <cfRule type="expression" dxfId="489" priority="343" stopIfTrue="1">
      <formula>K10=휴가키</formula>
    </cfRule>
  </conditionalFormatting>
  <conditionalFormatting sqref="K12">
    <cfRule type="expression" priority="368" stopIfTrue="1">
      <formula>K12=""</formula>
    </cfRule>
    <cfRule type="expression" dxfId="488" priority="369" stopIfTrue="1">
      <formula>K12=사용자지정키2</formula>
    </cfRule>
    <cfRule type="expression" dxfId="487" priority="370" stopIfTrue="1">
      <formula>K12=사용자지정키1</formula>
    </cfRule>
    <cfRule type="expression" dxfId="486" priority="371" stopIfTrue="1">
      <formula>K12=병가키</formula>
    </cfRule>
    <cfRule type="expression" dxfId="485" priority="372" stopIfTrue="1">
      <formula>K12=개인사유키</formula>
    </cfRule>
    <cfRule type="expression" dxfId="484" priority="373" stopIfTrue="1">
      <formula>K12=휴가키</formula>
    </cfRule>
  </conditionalFormatting>
  <conditionalFormatting sqref="K19">
    <cfRule type="expression" priority="205" stopIfTrue="1">
      <formula>K19=""</formula>
    </cfRule>
    <cfRule type="expression" dxfId="483" priority="206" stopIfTrue="1">
      <formula>K19=사용자지정키2</formula>
    </cfRule>
    <cfRule type="expression" dxfId="482" priority="207" stopIfTrue="1">
      <formula>K19=사용자지정키1</formula>
    </cfRule>
    <cfRule type="expression" dxfId="481" priority="208" stopIfTrue="1">
      <formula>K19=병가키</formula>
    </cfRule>
    <cfRule type="expression" dxfId="480" priority="209" stopIfTrue="1">
      <formula>K19=개인사유키</formula>
    </cfRule>
    <cfRule type="expression" dxfId="479" priority="210" stopIfTrue="1">
      <formula>K19=휴가키</formula>
    </cfRule>
  </conditionalFormatting>
  <conditionalFormatting sqref="L10">
    <cfRule type="expression" priority="332" stopIfTrue="1">
      <formula>L10=""</formula>
    </cfRule>
    <cfRule type="expression" dxfId="478" priority="333" stopIfTrue="1">
      <formula>L10=사용자지정키2</formula>
    </cfRule>
    <cfRule type="expression" dxfId="477" priority="334" stopIfTrue="1">
      <formula>L10=사용자지정키1</formula>
    </cfRule>
    <cfRule type="expression" dxfId="476" priority="335" stopIfTrue="1">
      <formula>L10=병가키</formula>
    </cfRule>
    <cfRule type="expression" dxfId="475" priority="336" stopIfTrue="1">
      <formula>L10=개인사유키</formula>
    </cfRule>
    <cfRule type="expression" dxfId="474" priority="337" stopIfTrue="1">
      <formula>L10=휴가키</formula>
    </cfRule>
  </conditionalFormatting>
  <conditionalFormatting sqref="M11">
    <cfRule type="expression" priority="380" stopIfTrue="1">
      <formula>M11=""</formula>
    </cfRule>
    <cfRule type="expression" dxfId="473" priority="381" stopIfTrue="1">
      <formula>M11=사용자지정키2</formula>
    </cfRule>
    <cfRule type="expression" dxfId="472" priority="382" stopIfTrue="1">
      <formula>M11=사용자지정키1</formula>
    </cfRule>
    <cfRule type="expression" dxfId="471" priority="383" stopIfTrue="1">
      <formula>M11=병가키</formula>
    </cfRule>
    <cfRule type="expression" dxfId="470" priority="384" stopIfTrue="1">
      <formula>M11=개인사유키</formula>
    </cfRule>
    <cfRule type="expression" dxfId="469" priority="385" stopIfTrue="1">
      <formula>M11=휴가키</formula>
    </cfRule>
  </conditionalFormatting>
  <conditionalFormatting sqref="M13">
    <cfRule type="expression" priority="253" stopIfTrue="1">
      <formula>M13=""</formula>
    </cfRule>
    <cfRule type="expression" dxfId="468" priority="254" stopIfTrue="1">
      <formula>M13=사용자지정키2</formula>
    </cfRule>
    <cfRule type="expression" dxfId="467" priority="255" stopIfTrue="1">
      <formula>M13=사용자지정키1</formula>
    </cfRule>
    <cfRule type="expression" dxfId="466" priority="256" stopIfTrue="1">
      <formula>M13=병가키</formula>
    </cfRule>
    <cfRule type="expression" dxfId="465" priority="257" stopIfTrue="1">
      <formula>M13=개인사유키</formula>
    </cfRule>
    <cfRule type="expression" dxfId="464" priority="258" stopIfTrue="1">
      <formula>M13=휴가키</formula>
    </cfRule>
  </conditionalFormatting>
  <conditionalFormatting sqref="M18">
    <cfRule type="expression" priority="500" stopIfTrue="1">
      <formula>M18=""</formula>
    </cfRule>
    <cfRule type="expression" dxfId="463" priority="501" stopIfTrue="1">
      <formula>M18=사용자지정키2</formula>
    </cfRule>
    <cfRule type="expression" dxfId="462" priority="502" stopIfTrue="1">
      <formula>M18=사용자지정키1</formula>
    </cfRule>
    <cfRule type="expression" dxfId="461" priority="503" stopIfTrue="1">
      <formula>M18=병가키</formula>
    </cfRule>
    <cfRule type="expression" dxfId="460" priority="504" stopIfTrue="1">
      <formula>M18=개인사유키</formula>
    </cfRule>
    <cfRule type="expression" dxfId="459" priority="505" stopIfTrue="1">
      <formula>M18=휴가키</formula>
    </cfRule>
  </conditionalFormatting>
  <conditionalFormatting sqref="N11:N13 P11:P13 H13:L13">
    <cfRule type="expression" priority="259" stopIfTrue="1">
      <formula>H11=""</formula>
    </cfRule>
    <cfRule type="expression" dxfId="458" priority="260" stopIfTrue="1">
      <formula>H11=사용자지정키2</formula>
    </cfRule>
    <cfRule type="expression" dxfId="457" priority="261" stopIfTrue="1">
      <formula>H11=사용자지정키1</formula>
    </cfRule>
    <cfRule type="expression" dxfId="456" priority="262" stopIfTrue="1">
      <formula>H11=병가키</formula>
    </cfRule>
    <cfRule type="expression" dxfId="455" priority="263" stopIfTrue="1">
      <formula>H11=개인사유키</formula>
    </cfRule>
    <cfRule type="expression" dxfId="454" priority="264" stopIfTrue="1">
      <formula>H11=휴가키</formula>
    </cfRule>
  </conditionalFormatting>
  <conditionalFormatting sqref="N18:N19">
    <cfRule type="expression" priority="199" stopIfTrue="1">
      <formula>N18=""</formula>
    </cfRule>
    <cfRule type="expression" dxfId="453" priority="200" stopIfTrue="1">
      <formula>N18=사용자지정키2</formula>
    </cfRule>
    <cfRule type="expression" dxfId="452" priority="201" stopIfTrue="1">
      <formula>N18=사용자지정키1</formula>
    </cfRule>
    <cfRule type="expression" dxfId="451" priority="202" stopIfTrue="1">
      <formula>N18=병가키</formula>
    </cfRule>
    <cfRule type="expression" dxfId="450" priority="203" stopIfTrue="1">
      <formula>N18=개인사유키</formula>
    </cfRule>
    <cfRule type="expression" dxfId="449" priority="204" stopIfTrue="1">
      <formula>N18=휴가키</formula>
    </cfRule>
  </conditionalFormatting>
  <conditionalFormatting sqref="N24">
    <cfRule type="expression" priority="175" stopIfTrue="1">
      <formula>N24=""</formula>
    </cfRule>
    <cfRule type="expression" dxfId="448" priority="176" stopIfTrue="1">
      <formula>N24=사용자지정키2</formula>
    </cfRule>
    <cfRule type="expression" dxfId="447" priority="177" stopIfTrue="1">
      <formula>N24=사용자지정키1</formula>
    </cfRule>
    <cfRule type="expression" dxfId="446" priority="178" stopIfTrue="1">
      <formula>N24=병가키</formula>
    </cfRule>
    <cfRule type="expression" dxfId="445" priority="179" stopIfTrue="1">
      <formula>N24=개인사유키</formula>
    </cfRule>
    <cfRule type="expression" dxfId="444" priority="180" stopIfTrue="1">
      <formula>N24=휴가키</formula>
    </cfRule>
  </conditionalFormatting>
  <conditionalFormatting sqref="O11:O13">
    <cfRule type="expression" priority="247" stopIfTrue="1">
      <formula>O11=""</formula>
    </cfRule>
    <cfRule type="expression" dxfId="443" priority="248" stopIfTrue="1">
      <formula>O11=사용자지정키2</formula>
    </cfRule>
    <cfRule type="expression" dxfId="442" priority="249" stopIfTrue="1">
      <formula>O11=사용자지정키1</formula>
    </cfRule>
    <cfRule type="expression" dxfId="441" priority="250" stopIfTrue="1">
      <formula>O11=병가키</formula>
    </cfRule>
    <cfRule type="expression" dxfId="440" priority="251" stopIfTrue="1">
      <formula>O11=개인사유키</formula>
    </cfRule>
    <cfRule type="expression" dxfId="439" priority="252" stopIfTrue="1">
      <formula>O11=휴가키</formula>
    </cfRule>
  </conditionalFormatting>
  <conditionalFormatting sqref="O18">
    <cfRule type="expression" priority="494" stopIfTrue="1">
      <formula>O18=""</formula>
    </cfRule>
    <cfRule type="expression" dxfId="438" priority="495" stopIfTrue="1">
      <formula>O18=사용자지정키2</formula>
    </cfRule>
    <cfRule type="expression" dxfId="437" priority="496" stopIfTrue="1">
      <formula>O18=사용자지정키1</formula>
    </cfRule>
    <cfRule type="expression" dxfId="436" priority="497" stopIfTrue="1">
      <formula>O18=병가키</formula>
    </cfRule>
    <cfRule type="expression" dxfId="435" priority="498" stopIfTrue="1">
      <formula>O18=개인사유키</formula>
    </cfRule>
    <cfRule type="expression" dxfId="434" priority="499" stopIfTrue="1">
      <formula>O18=휴가키</formula>
    </cfRule>
  </conditionalFormatting>
  <conditionalFormatting sqref="O24">
    <cfRule type="expression" priority="169" stopIfTrue="1">
      <formula>O24=""</formula>
    </cfRule>
    <cfRule type="expression" dxfId="433" priority="170" stopIfTrue="1">
      <formula>O24=사용자지정키2</formula>
    </cfRule>
    <cfRule type="expression" dxfId="432" priority="171" stopIfTrue="1">
      <formula>O24=사용자지정키1</formula>
    </cfRule>
    <cfRule type="expression" dxfId="431" priority="172" stopIfTrue="1">
      <formula>O24=병가키</formula>
    </cfRule>
    <cfRule type="expression" dxfId="430" priority="173" stopIfTrue="1">
      <formula>O24=개인사유키</formula>
    </cfRule>
    <cfRule type="expression" dxfId="429" priority="174" stopIfTrue="1">
      <formula>O24=휴가키</formula>
    </cfRule>
  </conditionalFormatting>
  <conditionalFormatting sqref="P21:P25">
    <cfRule type="expression" priority="163" stopIfTrue="1">
      <formula>P21=""</formula>
    </cfRule>
    <cfRule type="expression" dxfId="428" priority="164" stopIfTrue="1">
      <formula>P21=사용자지정키2</formula>
    </cfRule>
    <cfRule type="expression" dxfId="427" priority="165" stopIfTrue="1">
      <formula>P21=사용자지정키1</formula>
    </cfRule>
    <cfRule type="expression" dxfId="426" priority="166" stopIfTrue="1">
      <formula>P21=병가키</formula>
    </cfRule>
    <cfRule type="expression" dxfId="425" priority="167" stopIfTrue="1">
      <formula>P21=개인사유키</formula>
    </cfRule>
    <cfRule type="expression" dxfId="424" priority="168" stopIfTrue="1">
      <formula>P21=휴가키</formula>
    </cfRule>
  </conditionalFormatting>
  <conditionalFormatting sqref="P27:P29">
    <cfRule type="expression" priority="452" stopIfTrue="1">
      <formula>P27=""</formula>
    </cfRule>
    <cfRule type="expression" dxfId="423" priority="453" stopIfTrue="1">
      <formula>P27=사용자지정키2</formula>
    </cfRule>
    <cfRule type="expression" dxfId="422" priority="454" stopIfTrue="1">
      <formula>P27=사용자지정키1</formula>
    </cfRule>
    <cfRule type="expression" dxfId="421" priority="455" stopIfTrue="1">
      <formula>P27=병가키</formula>
    </cfRule>
    <cfRule type="expression" dxfId="420" priority="456" stopIfTrue="1">
      <formula>P27=개인사유키</formula>
    </cfRule>
    <cfRule type="expression" dxfId="419" priority="457" stopIfTrue="1">
      <formula>P27=휴가키</formula>
    </cfRule>
  </conditionalFormatting>
  <conditionalFormatting sqref="Q12">
    <cfRule type="expression" priority="326" stopIfTrue="1">
      <formula>Q12=""</formula>
    </cfRule>
    <cfRule type="expression" dxfId="418" priority="327" stopIfTrue="1">
      <formula>Q12=사용자지정키2</formula>
    </cfRule>
    <cfRule type="expression" dxfId="417" priority="328" stopIfTrue="1">
      <formula>Q12=사용자지정키1</formula>
    </cfRule>
    <cfRule type="expression" dxfId="416" priority="329" stopIfTrue="1">
      <formula>Q12=병가키</formula>
    </cfRule>
    <cfRule type="expression" dxfId="415" priority="330" stopIfTrue="1">
      <formula>Q12=개인사유키</formula>
    </cfRule>
    <cfRule type="expression" dxfId="414" priority="331" stopIfTrue="1">
      <formula>Q12=휴가키</formula>
    </cfRule>
  </conditionalFormatting>
  <conditionalFormatting sqref="Q21:Q29">
    <cfRule type="expression" priority="115" stopIfTrue="1">
      <formula>Q21=""</formula>
    </cfRule>
    <cfRule type="expression" dxfId="413" priority="116" stopIfTrue="1">
      <formula>Q21=사용자지정키2</formula>
    </cfRule>
    <cfRule type="expression" dxfId="412" priority="117" stopIfTrue="1">
      <formula>Q21=사용자지정키1</formula>
    </cfRule>
    <cfRule type="expression" dxfId="411" priority="118" stopIfTrue="1">
      <formula>Q21=병가키</formula>
    </cfRule>
    <cfRule type="expression" dxfId="410" priority="119" stopIfTrue="1">
      <formula>Q21=개인사유키</formula>
    </cfRule>
    <cfRule type="expression" dxfId="409" priority="120" stopIfTrue="1">
      <formula>Q21=휴가키</formula>
    </cfRule>
  </conditionalFormatting>
  <conditionalFormatting sqref="Q11:R11 T11:X11 AB11:AD11 AF11:AG11 C12:F12 L12:M12 S12:AC12 AG12">
    <cfRule type="expression" priority="398" stopIfTrue="1">
      <formula>C11=""</formula>
    </cfRule>
    <cfRule type="expression" dxfId="408" priority="399" stopIfTrue="1">
      <formula>C11=사용자지정키2</formula>
    </cfRule>
    <cfRule type="expression" dxfId="407" priority="400" stopIfTrue="1">
      <formula>C11=사용자지정키1</formula>
    </cfRule>
    <cfRule type="expression" dxfId="406" priority="401" stopIfTrue="1">
      <formula>C11=병가키</formula>
    </cfRule>
    <cfRule type="expression" dxfId="405" priority="402" stopIfTrue="1">
      <formula>C11=개인사유키</formula>
    </cfRule>
    <cfRule type="expression" dxfId="404" priority="403" stopIfTrue="1">
      <formula>C11=휴가키</formula>
    </cfRule>
  </conditionalFormatting>
  <conditionalFormatting sqref="Q13:AF13">
    <cfRule type="expression" priority="265" stopIfTrue="1">
      <formula>Q13=""</formula>
    </cfRule>
    <cfRule type="expression" dxfId="403" priority="266" stopIfTrue="1">
      <formula>Q13=사용자지정키2</formula>
    </cfRule>
    <cfRule type="expression" dxfId="402" priority="267" stopIfTrue="1">
      <formula>Q13=사용자지정키1</formula>
    </cfRule>
    <cfRule type="expression" dxfId="401" priority="268" stopIfTrue="1">
      <formula>Q13=병가키</formula>
    </cfRule>
    <cfRule type="expression" dxfId="400" priority="269" stopIfTrue="1">
      <formula>Q13=개인사유키</formula>
    </cfRule>
    <cfRule type="expression" dxfId="399" priority="270" stopIfTrue="1">
      <formula>Q13=휴가키</formula>
    </cfRule>
  </conditionalFormatting>
  <conditionalFormatting sqref="Q18:AG18 C19:F19 L19:M19 O19:Q19 S19:AG19 Y25:AA25 Z26:AA26 Y27:AA27 Y28 Z29:AA29">
    <cfRule type="expression" priority="512" stopIfTrue="1">
      <formula>C18=""</formula>
    </cfRule>
    <cfRule type="expression" dxfId="398" priority="513" stopIfTrue="1">
      <formula>C18=사용자지정키2</formula>
    </cfRule>
    <cfRule type="expression" dxfId="397" priority="514" stopIfTrue="1">
      <formula>C18=사용자지정키1</formula>
    </cfRule>
    <cfRule type="expression" dxfId="396" priority="515" stopIfTrue="1">
      <formula>C18=병가키</formula>
    </cfRule>
    <cfRule type="expression" dxfId="395" priority="516" stopIfTrue="1">
      <formula>C18=개인사유키</formula>
    </cfRule>
    <cfRule type="expression" dxfId="394" priority="517" stopIfTrue="1">
      <formula>C18=휴가키</formula>
    </cfRule>
  </conditionalFormatting>
  <conditionalFormatting sqref="R9:R10">
    <cfRule type="expression" priority="302" stopIfTrue="1">
      <formula>R9=""</formula>
    </cfRule>
    <cfRule type="expression" dxfId="393" priority="303" stopIfTrue="1">
      <formula>R9=사용자지정키2</formula>
    </cfRule>
    <cfRule type="expression" dxfId="392" priority="304" stopIfTrue="1">
      <formula>R9=사용자지정키1</formula>
    </cfRule>
    <cfRule type="expression" dxfId="391" priority="305" stopIfTrue="1">
      <formula>R9=병가키</formula>
    </cfRule>
    <cfRule type="expression" dxfId="390" priority="306" stopIfTrue="1">
      <formula>R9=개인사유키</formula>
    </cfRule>
    <cfRule type="expression" dxfId="389" priority="307" stopIfTrue="1">
      <formula>R9=휴가키</formula>
    </cfRule>
  </conditionalFormatting>
  <conditionalFormatting sqref="R12">
    <cfRule type="expression" priority="374" stopIfTrue="1">
      <formula>R12=""</formula>
    </cfRule>
    <cfRule type="expression" dxfId="388" priority="375" stopIfTrue="1">
      <formula>R12=사용자지정키2</formula>
    </cfRule>
    <cfRule type="expression" dxfId="387" priority="376" stopIfTrue="1">
      <formula>R12=사용자지정키1</formula>
    </cfRule>
    <cfRule type="expression" dxfId="386" priority="377" stopIfTrue="1">
      <formula>R12=병가키</formula>
    </cfRule>
    <cfRule type="expression" dxfId="385" priority="378" stopIfTrue="1">
      <formula>R12=개인사유키</formula>
    </cfRule>
    <cfRule type="expression" dxfId="384" priority="379" stopIfTrue="1">
      <formula>R12=휴가키</formula>
    </cfRule>
  </conditionalFormatting>
  <conditionalFormatting sqref="R19">
    <cfRule type="expression" priority="488" stopIfTrue="1">
      <formula>R19=""</formula>
    </cfRule>
    <cfRule type="expression" dxfId="383" priority="489" stopIfTrue="1">
      <formula>R19=사용자지정키2</formula>
    </cfRule>
    <cfRule type="expression" dxfId="382" priority="490" stopIfTrue="1">
      <formula>R19=사용자지정키1</formula>
    </cfRule>
    <cfRule type="expression" dxfId="381" priority="491" stopIfTrue="1">
      <formula>R19=병가키</formula>
    </cfRule>
    <cfRule type="expression" dxfId="380" priority="492" stopIfTrue="1">
      <formula>R19=개인사유키</formula>
    </cfRule>
    <cfRule type="expression" dxfId="379" priority="493" stopIfTrue="1">
      <formula>R19=휴가키</formula>
    </cfRule>
  </conditionalFormatting>
  <conditionalFormatting sqref="R26:R29">
    <cfRule type="expression" priority="440" stopIfTrue="1">
      <formula>R26=""</formula>
    </cfRule>
    <cfRule type="expression" dxfId="378" priority="441" stopIfTrue="1">
      <formula>R26=사용자지정키2</formula>
    </cfRule>
    <cfRule type="expression" dxfId="377" priority="442" stopIfTrue="1">
      <formula>R26=사용자지정키1</formula>
    </cfRule>
    <cfRule type="expression" dxfId="376" priority="443" stopIfTrue="1">
      <formula>R26=병가키</formula>
    </cfRule>
    <cfRule type="expression" dxfId="375" priority="444" stopIfTrue="1">
      <formula>R26=개인사유키</formula>
    </cfRule>
    <cfRule type="expression" dxfId="374" priority="445" stopIfTrue="1">
      <formula>R26=휴가키</formula>
    </cfRule>
  </conditionalFormatting>
  <conditionalFormatting sqref="R25:T25">
    <cfRule type="expression" priority="422" stopIfTrue="1">
      <formula>R25=""</formula>
    </cfRule>
    <cfRule type="expression" dxfId="373" priority="423" stopIfTrue="1">
      <formula>R25=사용자지정키2</formula>
    </cfRule>
    <cfRule type="expression" dxfId="372" priority="424" stopIfTrue="1">
      <formula>R25=사용자지정키1</formula>
    </cfRule>
    <cfRule type="expression" dxfId="371" priority="425" stopIfTrue="1">
      <formula>R25=병가키</formula>
    </cfRule>
    <cfRule type="expression" dxfId="370" priority="426" stopIfTrue="1">
      <formula>R25=개인사유키</formula>
    </cfRule>
    <cfRule type="expression" dxfId="369" priority="427" stopIfTrue="1">
      <formula>R25=휴가키</formula>
    </cfRule>
  </conditionalFormatting>
  <conditionalFormatting sqref="S9:S11">
    <cfRule type="expression" priority="121" stopIfTrue="1">
      <formula>S9=""</formula>
    </cfRule>
    <cfRule type="expression" dxfId="368" priority="122" stopIfTrue="1">
      <formula>S9=사용자지정키2</formula>
    </cfRule>
    <cfRule type="expression" dxfId="367" priority="123" stopIfTrue="1">
      <formula>S9=사용자지정키1</formula>
    </cfRule>
    <cfRule type="expression" dxfId="366" priority="124" stopIfTrue="1">
      <formula>S9=병가키</formula>
    </cfRule>
    <cfRule type="expression" dxfId="365" priority="125" stopIfTrue="1">
      <formula>S9=개인사유키</formula>
    </cfRule>
    <cfRule type="expression" dxfId="364" priority="126" stopIfTrue="1">
      <formula>S9=휴가키</formula>
    </cfRule>
  </conditionalFormatting>
  <conditionalFormatting sqref="S26:S29">
    <cfRule type="expression" priority="434" stopIfTrue="1">
      <formula>S26=""</formula>
    </cfRule>
    <cfRule type="expression" dxfId="363" priority="435" stopIfTrue="1">
      <formula>S26=사용자지정키2</formula>
    </cfRule>
    <cfRule type="expression" dxfId="362" priority="436" stopIfTrue="1">
      <formula>S26=사용자지정키1</formula>
    </cfRule>
    <cfRule type="expression" dxfId="361" priority="437" stopIfTrue="1">
      <formula>S26=병가키</formula>
    </cfRule>
    <cfRule type="expression" dxfId="360" priority="438" stopIfTrue="1">
      <formula>S26=개인사유키</formula>
    </cfRule>
    <cfRule type="expression" dxfId="359" priority="439" stopIfTrue="1">
      <formula>S26=휴가키</formula>
    </cfRule>
  </conditionalFormatting>
  <conditionalFormatting sqref="T9:T10">
    <cfRule type="expression" priority="314" stopIfTrue="1">
      <formula>T9=""</formula>
    </cfRule>
    <cfRule type="expression" dxfId="358" priority="315" stopIfTrue="1">
      <formula>T9=사용자지정키2</formula>
    </cfRule>
    <cfRule type="expression" dxfId="357" priority="316" stopIfTrue="1">
      <formula>T9=사용자지정키1</formula>
    </cfRule>
    <cfRule type="expression" dxfId="356" priority="317" stopIfTrue="1">
      <formula>T9=병가키</formula>
    </cfRule>
    <cfRule type="expression" dxfId="355" priority="318" stopIfTrue="1">
      <formula>T9=개인사유키</formula>
    </cfRule>
    <cfRule type="expression" dxfId="354" priority="319" stopIfTrue="1">
      <formula>T9=휴가키</formula>
    </cfRule>
  </conditionalFormatting>
  <conditionalFormatting sqref="T26:T29">
    <cfRule type="expression" priority="428" stopIfTrue="1">
      <formula>T26=""</formula>
    </cfRule>
    <cfRule type="expression" dxfId="353" priority="429" stopIfTrue="1">
      <formula>T26=사용자지정키2</formula>
    </cfRule>
    <cfRule type="expression" dxfId="352" priority="430" stopIfTrue="1">
      <formula>T26=사용자지정키1</formula>
    </cfRule>
    <cfRule type="expression" dxfId="351" priority="431" stopIfTrue="1">
      <formula>T26=병가키</formula>
    </cfRule>
    <cfRule type="expression" dxfId="350" priority="432" stopIfTrue="1">
      <formula>T26=개인사유키</formula>
    </cfRule>
    <cfRule type="expression" dxfId="349" priority="433" stopIfTrue="1">
      <formula>T26=휴가키</formula>
    </cfRule>
  </conditionalFormatting>
  <conditionalFormatting sqref="U10">
    <cfRule type="expression" priority="464" stopIfTrue="1">
      <formula>U10=""</formula>
    </cfRule>
    <cfRule type="expression" dxfId="348" priority="465" stopIfTrue="1">
      <formula>U10=사용자지정키2</formula>
    </cfRule>
    <cfRule type="expression" dxfId="347" priority="466" stopIfTrue="1">
      <formula>U10=사용자지정키1</formula>
    </cfRule>
    <cfRule type="expression" dxfId="346" priority="467" stopIfTrue="1">
      <formula>U10=병가키</formula>
    </cfRule>
    <cfRule type="expression" dxfId="345" priority="468" stopIfTrue="1">
      <formula>U10=개인사유키</formula>
    </cfRule>
    <cfRule type="expression" dxfId="344" priority="469" stopIfTrue="1">
      <formula>U10=휴가키</formula>
    </cfRule>
  </conditionalFormatting>
  <conditionalFormatting sqref="U22:U23">
    <cfRule type="expression" priority="193" stopIfTrue="1">
      <formula>U22=""</formula>
    </cfRule>
    <cfRule type="expression" dxfId="343" priority="194" stopIfTrue="1">
      <formula>U22=사용자지정키2</formula>
    </cfRule>
    <cfRule type="expression" dxfId="342" priority="195" stopIfTrue="1">
      <formula>U22=사용자지정키1</formula>
    </cfRule>
    <cfRule type="expression" dxfId="341" priority="196" stopIfTrue="1">
      <formula>U22=병가키</formula>
    </cfRule>
    <cfRule type="expression" dxfId="340" priority="197" stopIfTrue="1">
      <formula>U22=개인사유키</formula>
    </cfRule>
    <cfRule type="expression" dxfId="339" priority="198" stopIfTrue="1">
      <formula>U22=휴가키</formula>
    </cfRule>
  </conditionalFormatting>
  <conditionalFormatting sqref="U25:U29">
    <cfRule type="expression" priority="157" stopIfTrue="1">
      <formula>U25=""</formula>
    </cfRule>
    <cfRule type="expression" dxfId="338" priority="158" stopIfTrue="1">
      <formula>U25=사용자지정키2</formula>
    </cfRule>
    <cfRule type="expression" dxfId="337" priority="159" stopIfTrue="1">
      <formula>U25=사용자지정키1</formula>
    </cfRule>
    <cfRule type="expression" dxfId="336" priority="160" stopIfTrue="1">
      <formula>U25=병가키</formula>
    </cfRule>
    <cfRule type="expression" dxfId="335" priority="161" stopIfTrue="1">
      <formula>U25=개인사유키</formula>
    </cfRule>
    <cfRule type="expression" dxfId="334" priority="162" stopIfTrue="1">
      <formula>U25=휴가키</formula>
    </cfRule>
  </conditionalFormatting>
  <conditionalFormatting sqref="U9:X9">
    <cfRule type="expression" priority="320" stopIfTrue="1">
      <formula>U9=""</formula>
    </cfRule>
    <cfRule type="expression" dxfId="333" priority="321" stopIfTrue="1">
      <formula>U9=사용자지정키2</formula>
    </cfRule>
    <cfRule type="expression" dxfId="332" priority="322" stopIfTrue="1">
      <formula>U9=사용자지정키1</formula>
    </cfRule>
    <cfRule type="expression" dxfId="331" priority="323" stopIfTrue="1">
      <formula>U9=병가키</formula>
    </cfRule>
    <cfRule type="expression" dxfId="330" priority="324" stopIfTrue="1">
      <formula>U9=개인사유키</formula>
    </cfRule>
    <cfRule type="expression" dxfId="329" priority="325" stopIfTrue="1">
      <formula>U9=휴가키</formula>
    </cfRule>
  </conditionalFormatting>
  <conditionalFormatting sqref="V10">
    <cfRule type="expression" priority="470" stopIfTrue="1">
      <formula>V10=""</formula>
    </cfRule>
    <cfRule type="expression" dxfId="328" priority="471" stopIfTrue="1">
      <formula>V10=사용자지정키2</formula>
    </cfRule>
    <cfRule type="expression" dxfId="327" priority="472" stopIfTrue="1">
      <formula>V10=사용자지정키1</formula>
    </cfRule>
    <cfRule type="expression" dxfId="326" priority="473" stopIfTrue="1">
      <formula>V10=병가키</formula>
    </cfRule>
    <cfRule type="expression" dxfId="325" priority="474" stopIfTrue="1">
      <formula>V10=개인사유키</formula>
    </cfRule>
    <cfRule type="expression" dxfId="324" priority="475" stopIfTrue="1">
      <formula>V10=휴가키</formula>
    </cfRule>
  </conditionalFormatting>
  <conditionalFormatting sqref="V22:V23">
    <cfRule type="expression" priority="187" stopIfTrue="1">
      <formula>V22=""</formula>
    </cfRule>
    <cfRule type="expression" dxfId="323" priority="188" stopIfTrue="1">
      <formula>V22=사용자지정키2</formula>
    </cfRule>
    <cfRule type="expression" dxfId="322" priority="189" stopIfTrue="1">
      <formula>V22=사용자지정키1</formula>
    </cfRule>
    <cfRule type="expression" dxfId="321" priority="190" stopIfTrue="1">
      <formula>V22=병가키</formula>
    </cfRule>
    <cfRule type="expression" dxfId="320" priority="191" stopIfTrue="1">
      <formula>V22=개인사유키</formula>
    </cfRule>
    <cfRule type="expression" dxfId="319" priority="192" stopIfTrue="1">
      <formula>V22=휴가키</formula>
    </cfRule>
  </conditionalFormatting>
  <conditionalFormatting sqref="V25:V29">
    <cfRule type="expression" priority="446" stopIfTrue="1">
      <formula>V25=""</formula>
    </cfRule>
    <cfRule type="expression" dxfId="318" priority="447" stopIfTrue="1">
      <formula>V25=사용자지정키2</formula>
    </cfRule>
    <cfRule type="expression" dxfId="317" priority="448" stopIfTrue="1">
      <formula>V25=사용자지정키1</formula>
    </cfRule>
    <cfRule type="expression" dxfId="316" priority="449" stopIfTrue="1">
      <formula>V25=병가키</formula>
    </cfRule>
    <cfRule type="expression" dxfId="315" priority="450" stopIfTrue="1">
      <formula>V25=개인사유키</formula>
    </cfRule>
    <cfRule type="expression" dxfId="314" priority="451" stopIfTrue="1">
      <formula>V25=휴가키</formula>
    </cfRule>
  </conditionalFormatting>
  <conditionalFormatting sqref="W10">
    <cfRule type="expression" priority="476" stopIfTrue="1">
      <formula>W10=""</formula>
    </cfRule>
    <cfRule type="expression" dxfId="313" priority="477" stopIfTrue="1">
      <formula>W10=사용자지정키2</formula>
    </cfRule>
    <cfRule type="expression" dxfId="312" priority="478" stopIfTrue="1">
      <formula>W10=사용자지정키1</formula>
    </cfRule>
    <cfRule type="expression" dxfId="311" priority="479" stopIfTrue="1">
      <formula>W10=병가키</formula>
    </cfRule>
    <cfRule type="expression" dxfId="310" priority="480" stopIfTrue="1">
      <formula>W10=개인사유키</formula>
    </cfRule>
    <cfRule type="expression" dxfId="309" priority="481" stopIfTrue="1">
      <formula>W10=휴가키</formula>
    </cfRule>
  </conditionalFormatting>
  <conditionalFormatting sqref="W22:W23">
    <cfRule type="expression" priority="181" stopIfTrue="1">
      <formula>W22=""</formula>
    </cfRule>
    <cfRule type="expression" dxfId="308" priority="182" stopIfTrue="1">
      <formula>W22=사용자지정키2</formula>
    </cfRule>
    <cfRule type="expression" dxfId="307" priority="183" stopIfTrue="1">
      <formula>W22=사용자지정키1</formula>
    </cfRule>
    <cfRule type="expression" dxfId="306" priority="184" stopIfTrue="1">
      <formula>W22=병가키</formula>
    </cfRule>
    <cfRule type="expression" dxfId="305" priority="185" stopIfTrue="1">
      <formula>W22=개인사유키</formula>
    </cfRule>
    <cfRule type="expression" dxfId="304" priority="186" stopIfTrue="1">
      <formula>W22=휴가키</formula>
    </cfRule>
  </conditionalFormatting>
  <conditionalFormatting sqref="W25:W26">
    <cfRule type="expression" priority="272" stopIfTrue="1">
      <formula>W25=""</formula>
    </cfRule>
    <cfRule type="expression" dxfId="303" priority="273" stopIfTrue="1">
      <formula>W25=사용자지정키2</formula>
    </cfRule>
    <cfRule type="expression" dxfId="302" priority="274" stopIfTrue="1">
      <formula>W25=사용자지정키1</formula>
    </cfRule>
    <cfRule type="expression" dxfId="301" priority="275" stopIfTrue="1">
      <formula>W25=병가키</formula>
    </cfRule>
    <cfRule type="expression" dxfId="300" priority="276" stopIfTrue="1">
      <formula>W25=개인사유키</formula>
    </cfRule>
    <cfRule type="expression" dxfId="299" priority="277" stopIfTrue="1">
      <formula>W25=휴가키</formula>
    </cfRule>
  </conditionalFormatting>
  <conditionalFormatting sqref="W29">
    <cfRule type="expression" priority="416" stopIfTrue="1">
      <formula>W29=""</formula>
    </cfRule>
    <cfRule type="expression" dxfId="298" priority="417" stopIfTrue="1">
      <formula>W29=사용자지정키2</formula>
    </cfRule>
    <cfRule type="expression" dxfId="297" priority="418" stopIfTrue="1">
      <formula>W29=사용자지정키1</formula>
    </cfRule>
    <cfRule type="expression" dxfId="296" priority="419" stopIfTrue="1">
      <formula>W29=병가키</formula>
    </cfRule>
    <cfRule type="expression" dxfId="295" priority="420" stopIfTrue="1">
      <formula>W29=개인사유키</formula>
    </cfRule>
    <cfRule type="expression" dxfId="294" priority="421" stopIfTrue="1">
      <formula>W29=휴가키</formula>
    </cfRule>
  </conditionalFormatting>
  <conditionalFormatting sqref="X25:X29">
    <cfRule type="expression" priority="151" stopIfTrue="1">
      <formula>X25=""</formula>
    </cfRule>
    <cfRule type="expression" dxfId="293" priority="152" stopIfTrue="1">
      <formula>X25=사용자지정키2</formula>
    </cfRule>
    <cfRule type="expression" dxfId="292" priority="153" stopIfTrue="1">
      <formula>X25=사용자지정키1</formula>
    </cfRule>
    <cfRule type="expression" dxfId="291" priority="154" stopIfTrue="1">
      <formula>X25=병가키</formula>
    </cfRule>
    <cfRule type="expression" dxfId="290" priority="155" stopIfTrue="1">
      <formula>X25=개인사유키</formula>
    </cfRule>
    <cfRule type="expression" dxfId="289" priority="156" stopIfTrue="1">
      <formula>X25=휴가키</formula>
    </cfRule>
  </conditionalFormatting>
  <conditionalFormatting sqref="Y26">
    <cfRule type="expression" priority="145" stopIfTrue="1">
      <formula>Y26=""</formula>
    </cfRule>
    <cfRule type="expression" dxfId="288" priority="146" stopIfTrue="1">
      <formula>Y26=사용자지정키2</formula>
    </cfRule>
    <cfRule type="expression" dxfId="287" priority="147" stopIfTrue="1">
      <formula>Y26=사용자지정키1</formula>
    </cfRule>
    <cfRule type="expression" dxfId="286" priority="148" stopIfTrue="1">
      <formula>Y26=병가키</formula>
    </cfRule>
    <cfRule type="expression" dxfId="285" priority="149" stopIfTrue="1">
      <formula>Y26=개인사유키</formula>
    </cfRule>
    <cfRule type="expression" dxfId="284" priority="150" stopIfTrue="1">
      <formula>Y26=휴가키</formula>
    </cfRule>
  </conditionalFormatting>
  <conditionalFormatting sqref="Y29">
    <cfRule type="expression" priority="410" stopIfTrue="1">
      <formula>Y29=""</formula>
    </cfRule>
    <cfRule type="expression" dxfId="283" priority="411" stopIfTrue="1">
      <formula>Y29=사용자지정키2</formula>
    </cfRule>
    <cfRule type="expression" dxfId="282" priority="412" stopIfTrue="1">
      <formula>Y29=사용자지정키1</formula>
    </cfRule>
    <cfRule type="expression" dxfId="281" priority="413" stopIfTrue="1">
      <formula>Y29=병가키</formula>
    </cfRule>
    <cfRule type="expression" dxfId="280" priority="414" stopIfTrue="1">
      <formula>Y29=개인사유키</formula>
    </cfRule>
    <cfRule type="expression" dxfId="279" priority="415" stopIfTrue="1">
      <formula>Y29=휴가키</formula>
    </cfRule>
  </conditionalFormatting>
  <conditionalFormatting sqref="Y9:AG9 C10:G10 M10:P10 X10:AG10">
    <cfRule type="expression" priority="536" stopIfTrue="1">
      <formula>C9=""</formula>
    </cfRule>
    <cfRule type="expression" dxfId="278" priority="537" stopIfTrue="1">
      <formula>C9=사용자지정키2</formula>
    </cfRule>
    <cfRule type="expression" dxfId="277" priority="538" stopIfTrue="1">
      <formula>C9=사용자지정키1</formula>
    </cfRule>
    <cfRule type="expression" dxfId="276" priority="539" stopIfTrue="1">
      <formula>C9=병가키</formula>
    </cfRule>
    <cfRule type="expression" dxfId="275" priority="540" stopIfTrue="1">
      <formula>C9=개인사유키</formula>
    </cfRule>
    <cfRule type="expression" dxfId="274" priority="541" stopIfTrue="1">
      <formula>C9=휴가키</formula>
    </cfRule>
  </conditionalFormatting>
  <conditionalFormatting sqref="Z11">
    <cfRule type="expression" priority="133" stopIfTrue="1">
      <formula>Z11=""</formula>
    </cfRule>
    <cfRule type="expression" dxfId="273" priority="134" stopIfTrue="1">
      <formula>Z11=사용자지정키2</formula>
    </cfRule>
    <cfRule type="expression" dxfId="272" priority="135" stopIfTrue="1">
      <formula>Z11=사용자지정키1</formula>
    </cfRule>
    <cfRule type="expression" dxfId="271" priority="136" stopIfTrue="1">
      <formula>Z11=병가키</formula>
    </cfRule>
    <cfRule type="expression" dxfId="270" priority="137" stopIfTrue="1">
      <formula>Z11=개인사유키</formula>
    </cfRule>
    <cfRule type="expression" dxfId="269" priority="138" stopIfTrue="1">
      <formula>Z11=휴가키</formula>
    </cfRule>
  </conditionalFormatting>
  <conditionalFormatting sqref="AA11">
    <cfRule type="expression" priority="296" stopIfTrue="1">
      <formula>AA11=""</formula>
    </cfRule>
    <cfRule type="expression" dxfId="268" priority="297" stopIfTrue="1">
      <formula>AA11=사용자지정키2</formula>
    </cfRule>
    <cfRule type="expression" dxfId="267" priority="298" stopIfTrue="1">
      <formula>AA11=사용자지정키1</formula>
    </cfRule>
    <cfRule type="expression" dxfId="266" priority="299" stopIfTrue="1">
      <formula>AA11=병가키</formula>
    </cfRule>
    <cfRule type="expression" dxfId="265" priority="300" stopIfTrue="1">
      <formula>AA11=개인사유키</formula>
    </cfRule>
    <cfRule type="expression" dxfId="264" priority="301" stopIfTrue="1">
      <formula>AA11=휴가키</formula>
    </cfRule>
  </conditionalFormatting>
  <conditionalFormatting sqref="AA20">
    <cfRule type="expression" priority="404" stopIfTrue="1">
      <formula>AA20=""</formula>
    </cfRule>
    <cfRule type="expression" dxfId="263" priority="405" stopIfTrue="1">
      <formula>AA20=사용자지정키2</formula>
    </cfRule>
    <cfRule type="expression" dxfId="262" priority="406" stopIfTrue="1">
      <formula>AA20=사용자지정키1</formula>
    </cfRule>
    <cfRule type="expression" dxfId="261" priority="407" stopIfTrue="1">
      <formula>AA20=병가키</formula>
    </cfRule>
    <cfRule type="expression" dxfId="260" priority="408" stopIfTrue="1">
      <formula>AA20=개인사유키</formula>
    </cfRule>
    <cfRule type="expression" dxfId="259" priority="409" stopIfTrue="1">
      <formula>AA20=휴가키</formula>
    </cfRule>
  </conditionalFormatting>
  <conditionalFormatting sqref="AB20">
    <cfRule type="expression" priority="290" stopIfTrue="1">
      <formula>AB20=""</formula>
    </cfRule>
    <cfRule type="expression" dxfId="258" priority="291" stopIfTrue="1">
      <formula>AB20=사용자지정키2</formula>
    </cfRule>
    <cfRule type="expression" dxfId="257" priority="292" stopIfTrue="1">
      <formula>AB20=사용자지정키1</formula>
    </cfRule>
    <cfRule type="expression" dxfId="256" priority="293" stopIfTrue="1">
      <formula>AB20=병가키</formula>
    </cfRule>
    <cfRule type="expression" dxfId="255" priority="294" stopIfTrue="1">
      <formula>AB20=개인사유키</formula>
    </cfRule>
    <cfRule type="expression" dxfId="254" priority="295" stopIfTrue="1">
      <formula>AB20=휴가키</formula>
    </cfRule>
  </conditionalFormatting>
  <conditionalFormatting sqref="AB24:AB27 AB29">
    <cfRule type="expression" priority="482" stopIfTrue="1">
      <formula>AB24=""</formula>
    </cfRule>
    <cfRule type="expression" dxfId="253" priority="483" stopIfTrue="1">
      <formula>AB24=사용자지정키2</formula>
    </cfRule>
    <cfRule type="expression" dxfId="252" priority="484" stopIfTrue="1">
      <formula>AB24=사용자지정키1</formula>
    </cfRule>
    <cfRule type="expression" dxfId="251" priority="485" stopIfTrue="1">
      <formula>AB24=병가키</formula>
    </cfRule>
    <cfRule type="expression" dxfId="250" priority="486" stopIfTrue="1">
      <formula>AB24=개인사유키</formula>
    </cfRule>
    <cfRule type="expression" dxfId="249" priority="487" stopIfTrue="1">
      <formula>AB24=휴가키</formula>
    </cfRule>
  </conditionalFormatting>
  <conditionalFormatting sqref="AC27">
    <cfRule type="expression" priority="139" stopIfTrue="1">
      <formula>AC27=""</formula>
    </cfRule>
    <cfRule type="expression" dxfId="248" priority="140" stopIfTrue="1">
      <formula>AC27=사용자지정키2</formula>
    </cfRule>
    <cfRule type="expression" dxfId="247" priority="141" stopIfTrue="1">
      <formula>AC27=사용자지정키1</formula>
    </cfRule>
    <cfRule type="expression" dxfId="246" priority="142" stopIfTrue="1">
      <formula>AC27=병가키</formula>
    </cfRule>
    <cfRule type="expression" dxfId="245" priority="143" stopIfTrue="1">
      <formula>AC27=개인사유키</formula>
    </cfRule>
    <cfRule type="expression" dxfId="244" priority="144" stopIfTrue="1">
      <formula>AC27=휴가키</formula>
    </cfRule>
  </conditionalFormatting>
  <conditionalFormatting sqref="AC20:AG20 AD21:AG23 AC24:AG26 AD27:AG27 AB28:AG28 AC29:AD29">
    <cfRule type="expression" priority="548" stopIfTrue="1">
      <formula>AB20=""</formula>
    </cfRule>
    <cfRule type="expression" dxfId="243" priority="549" stopIfTrue="1">
      <formula>AB20=사용자지정키2</formula>
    </cfRule>
    <cfRule type="expression" dxfId="242" priority="550" stopIfTrue="1">
      <formula>AB20=사용자지정키1</formula>
    </cfRule>
    <cfRule type="expression" dxfId="241" priority="551" stopIfTrue="1">
      <formula>AB20=병가키</formula>
    </cfRule>
    <cfRule type="expression" dxfId="240" priority="552" stopIfTrue="1">
      <formula>AB20=개인사유키</formula>
    </cfRule>
    <cfRule type="expression" dxfId="239" priority="553" stopIfTrue="1">
      <formula>AB20=휴가키</formula>
    </cfRule>
  </conditionalFormatting>
  <conditionalFormatting sqref="AE11:AE12">
    <cfRule type="expression" priority="308" stopIfTrue="1">
      <formula>AE11=""</formula>
    </cfRule>
    <cfRule type="expression" dxfId="238" priority="309" stopIfTrue="1">
      <formula>AE11=사용자지정키2</formula>
    </cfRule>
    <cfRule type="expression" dxfId="237" priority="310" stopIfTrue="1">
      <formula>AE11=사용자지정키1</formula>
    </cfRule>
    <cfRule type="expression" dxfId="236" priority="311" stopIfTrue="1">
      <formula>AE11=병가키</formula>
    </cfRule>
    <cfRule type="expression" dxfId="235" priority="312" stopIfTrue="1">
      <formula>AE11=개인사유키</formula>
    </cfRule>
    <cfRule type="expression" dxfId="234" priority="313" stopIfTrue="1">
      <formula>AE11=휴가키</formula>
    </cfRule>
  </conditionalFormatting>
  <conditionalFormatting sqref="AF12">
    <cfRule type="expression" priority="127" stopIfTrue="1">
      <formula>AF12=""</formula>
    </cfRule>
    <cfRule type="expression" dxfId="233" priority="128" stopIfTrue="1">
      <formula>AF12=사용자지정키2</formula>
    </cfRule>
    <cfRule type="expression" dxfId="232" priority="129" stopIfTrue="1">
      <formula>AF12=사용자지정키1</formula>
    </cfRule>
    <cfRule type="expression" dxfId="231" priority="130" stopIfTrue="1">
      <formula>AF12=병가키</formula>
    </cfRule>
    <cfRule type="expression" dxfId="230" priority="131" stopIfTrue="1">
      <formula>AF12=개인사유키</formula>
    </cfRule>
    <cfRule type="expression" dxfId="229" priority="132" stopIfTrue="1">
      <formula>AF12=휴가키</formula>
    </cfRule>
  </conditionalFormatting>
  <conditionalFormatting sqref="AH5">
    <cfRule type="dataBar" priority="554">
      <dataBar>
        <cfvo type="min"/>
        <cfvo type="formula" val="DATEDIF(DATE(달력연도,2,1),DATE(달력연도,3,1),&quot;d&quot;)"/>
        <color theme="2" tint="-0.249977111117893"/>
      </dataBar>
      <extLst>
        <ext xmlns:x14="http://schemas.microsoft.com/office/spreadsheetml/2009/9/main" uri="{B025F937-C7B1-47D3-B67F-A62EFF666E3E}">
          <x14:id>{44DE17A1-D22A-4BAA-8DEA-8F38FB71B446}</x14:id>
        </ext>
      </extLst>
    </cfRule>
  </conditionalFormatting>
  <conditionalFormatting sqref="AH9:AH14">
    <cfRule type="dataBar" priority="555">
      <dataBar>
        <cfvo type="min"/>
        <cfvo type="formula" val="DATEDIF(DATE(달력연도,2,1),DATE(달력연도,3,1),&quot;d&quot;)"/>
        <color theme="2" tint="-0.249977111117893"/>
      </dataBar>
      <extLst>
        <ext xmlns:x14="http://schemas.microsoft.com/office/spreadsheetml/2009/9/main" uri="{B025F937-C7B1-47D3-B67F-A62EFF666E3E}">
          <x14:id>{D0C4C89D-0501-4377-938A-406687F0B834}</x14:id>
        </ext>
      </extLst>
    </cfRule>
  </conditionalFormatting>
  <conditionalFormatting sqref="AH13">
    <cfRule type="dataBar" priority="271">
      <dataBar>
        <cfvo type="min"/>
        <cfvo type="formula" val="DATEDIF(DATE(달력연도,2,1),DATE(달력연도,3,1),&quot;d&quot;)"/>
        <color theme="2" tint="-0.249977111117893"/>
      </dataBar>
      <extLst>
        <ext xmlns:x14="http://schemas.microsoft.com/office/spreadsheetml/2009/9/main" uri="{B025F937-C7B1-47D3-B67F-A62EFF666E3E}">
          <x14:id>{514AB79A-D1E1-47D0-A2F2-5061613E25E1}</x14:id>
        </ext>
      </extLst>
    </cfRule>
  </conditionalFormatting>
  <conditionalFormatting sqref="AH18:AH29">
    <cfRule type="dataBar" priority="556">
      <dataBar>
        <cfvo type="min"/>
        <cfvo type="formula" val="DATEDIF(DATE(달력연도,2,1),DATE(달력연도,3,1),&quot;d&quot;)"/>
        <color theme="2" tint="-0.249977111117893"/>
      </dataBar>
      <extLst>
        <ext xmlns:x14="http://schemas.microsoft.com/office/spreadsheetml/2009/9/main" uri="{B025F937-C7B1-47D3-B67F-A62EFF666E3E}">
          <x14:id>{C555E88D-BD10-4190-8BAC-030B74B8BD5D}</x14:id>
        </ext>
      </extLst>
    </cfRule>
  </conditionalFormatting>
  <conditionalFormatting sqref="Q9">
    <cfRule type="expression" priority="109" stopIfTrue="1">
      <formula>Q9=""</formula>
    </cfRule>
    <cfRule type="expression" dxfId="228" priority="110" stopIfTrue="1">
      <formula>Q9=사용자지정키2</formula>
    </cfRule>
    <cfRule type="expression" dxfId="227" priority="111" stopIfTrue="1">
      <formula>Q9=사용자지정키1</formula>
    </cfRule>
    <cfRule type="expression" dxfId="226" priority="112" stopIfTrue="1">
      <formula>Q9=병가키</formula>
    </cfRule>
    <cfRule type="expression" dxfId="225" priority="113" stopIfTrue="1">
      <formula>Q9=개인사유키</formula>
    </cfRule>
    <cfRule type="expression" dxfId="224" priority="114" stopIfTrue="1">
      <formula>Q9=휴가키</formula>
    </cfRule>
  </conditionalFormatting>
  <conditionalFormatting sqref="AA28">
    <cfRule type="expression" priority="103" stopIfTrue="1">
      <formula>AA28=""</formula>
    </cfRule>
    <cfRule type="expression" dxfId="223" priority="104" stopIfTrue="1">
      <formula>AA28=사용자지정키2</formula>
    </cfRule>
    <cfRule type="expression" dxfId="222" priority="105" stopIfTrue="1">
      <formula>AA28=사용자지정키1</formula>
    </cfRule>
    <cfRule type="expression" dxfId="221" priority="106" stopIfTrue="1">
      <formula>AA28=병가키</formula>
    </cfRule>
    <cfRule type="expression" dxfId="220" priority="107" stopIfTrue="1">
      <formula>AA28=개인사유키</formula>
    </cfRule>
    <cfRule type="expression" dxfId="219" priority="108" stopIfTrue="1">
      <formula>AA28=휴가키</formula>
    </cfRule>
  </conditionalFormatting>
  <conditionalFormatting sqref="W28">
    <cfRule type="expression" priority="97" stopIfTrue="1">
      <formula>W28=""</formula>
    </cfRule>
    <cfRule type="expression" dxfId="218" priority="98" stopIfTrue="1">
      <formula>W28=사용자지정키2</formula>
    </cfRule>
    <cfRule type="expression" dxfId="217" priority="99" stopIfTrue="1">
      <formula>W28=사용자지정키1</formula>
    </cfRule>
    <cfRule type="expression" dxfId="216" priority="100" stopIfTrue="1">
      <formula>W28=병가키</formula>
    </cfRule>
    <cfRule type="expression" dxfId="215" priority="101" stopIfTrue="1">
      <formula>W28=개인사유키</formula>
    </cfRule>
    <cfRule type="expression" dxfId="214" priority="102" stopIfTrue="1">
      <formula>W28=휴가키</formula>
    </cfRule>
  </conditionalFormatting>
  <conditionalFormatting sqref="J19">
    <cfRule type="expression" priority="91" stopIfTrue="1">
      <formula>J19=""</formula>
    </cfRule>
    <cfRule type="expression" dxfId="213" priority="92" stopIfTrue="1">
      <formula>J19=사용자지정키2</formula>
    </cfRule>
    <cfRule type="expression" dxfId="212" priority="93" stopIfTrue="1">
      <formula>J19=사용자지정키1</formula>
    </cfRule>
    <cfRule type="expression" dxfId="211" priority="94" stopIfTrue="1">
      <formula>J19=병가키</formula>
    </cfRule>
    <cfRule type="expression" dxfId="210" priority="95" stopIfTrue="1">
      <formula>J19=개인사유키</formula>
    </cfRule>
    <cfRule type="expression" dxfId="209" priority="96" stopIfTrue="1">
      <formula>J19=휴가키</formula>
    </cfRule>
  </conditionalFormatting>
  <conditionalFormatting sqref="F18">
    <cfRule type="expression" priority="85" stopIfTrue="1">
      <formula>F18=""</formula>
    </cfRule>
    <cfRule type="expression" dxfId="208" priority="86" stopIfTrue="1">
      <formula>F18=사용자지정키2</formula>
    </cfRule>
    <cfRule type="expression" dxfId="207" priority="87" stopIfTrue="1">
      <formula>F18=사용자지정키1</formula>
    </cfRule>
    <cfRule type="expression" dxfId="206" priority="88" stopIfTrue="1">
      <formula>F18=병가키</formula>
    </cfRule>
    <cfRule type="expression" dxfId="205" priority="89" stopIfTrue="1">
      <formula>F18=개인사유키</formula>
    </cfRule>
    <cfRule type="expression" dxfId="204" priority="90" stopIfTrue="1">
      <formula>F18=휴가키</formula>
    </cfRule>
  </conditionalFormatting>
  <conditionalFormatting sqref="X20">
    <cfRule type="expression" priority="79" stopIfTrue="1">
      <formula>X20=""</formula>
    </cfRule>
    <cfRule type="expression" dxfId="203" priority="80" stopIfTrue="1">
      <formula>X20=사용자지정키2</formula>
    </cfRule>
    <cfRule type="expression" dxfId="202" priority="81" stopIfTrue="1">
      <formula>X20=사용자지정키1</formula>
    </cfRule>
    <cfRule type="expression" dxfId="201" priority="82" stopIfTrue="1">
      <formula>X20=병가키</formula>
    </cfRule>
    <cfRule type="expression" dxfId="200" priority="83" stopIfTrue="1">
      <formula>X20=개인사유키</formula>
    </cfRule>
    <cfRule type="expression" dxfId="199" priority="84" stopIfTrue="1">
      <formula>X20=휴가키</formula>
    </cfRule>
  </conditionalFormatting>
  <conditionalFormatting sqref="P9">
    <cfRule type="expression" priority="73" stopIfTrue="1">
      <formula>P9=""</formula>
    </cfRule>
    <cfRule type="expression" dxfId="198" priority="74" stopIfTrue="1">
      <formula>P9=사용자지정키2</formula>
    </cfRule>
    <cfRule type="expression" dxfId="197" priority="75" stopIfTrue="1">
      <formula>P9=사용자지정키1</formula>
    </cfRule>
    <cfRule type="expression" dxfId="196" priority="76" stopIfTrue="1">
      <formula>P9=병가키</formula>
    </cfRule>
    <cfRule type="expression" dxfId="195" priority="77" stopIfTrue="1">
      <formula>P9=개인사유키</formula>
    </cfRule>
    <cfRule type="expression" dxfId="194" priority="78" stopIfTrue="1">
      <formula>P9=휴가키</formula>
    </cfRule>
  </conditionalFormatting>
  <conditionalFormatting sqref="W20">
    <cfRule type="expression" priority="67" stopIfTrue="1">
      <formula>W20=""</formula>
    </cfRule>
    <cfRule type="expression" dxfId="193" priority="68" stopIfTrue="1">
      <formula>W20=사용자지정키2</formula>
    </cfRule>
    <cfRule type="expression" dxfId="192" priority="69" stopIfTrue="1">
      <formula>W20=사용자지정키1</formula>
    </cfRule>
    <cfRule type="expression" dxfId="191" priority="70" stopIfTrue="1">
      <formula>W20=병가키</formula>
    </cfRule>
    <cfRule type="expression" dxfId="190" priority="71" stopIfTrue="1">
      <formula>W20=개인사유키</formula>
    </cfRule>
    <cfRule type="expression" dxfId="189" priority="72" stopIfTrue="1">
      <formula>W20=휴가키</formula>
    </cfRule>
  </conditionalFormatting>
  <conditionalFormatting sqref="V20">
    <cfRule type="expression" priority="61" stopIfTrue="1">
      <formula>V20=""</formula>
    </cfRule>
    <cfRule type="expression" dxfId="188" priority="62" stopIfTrue="1">
      <formula>V20=사용자지정키2</formula>
    </cfRule>
    <cfRule type="expression" dxfId="187" priority="63" stopIfTrue="1">
      <formula>V20=사용자지정키1</formula>
    </cfRule>
    <cfRule type="expression" dxfId="186" priority="64" stopIfTrue="1">
      <formula>V20=병가키</formula>
    </cfRule>
    <cfRule type="expression" dxfId="185" priority="65" stopIfTrue="1">
      <formula>V20=개인사유키</formula>
    </cfRule>
    <cfRule type="expression" dxfId="184" priority="66" stopIfTrue="1">
      <formula>V20=휴가키</formula>
    </cfRule>
  </conditionalFormatting>
  <conditionalFormatting sqref="U20">
    <cfRule type="expression" priority="55" stopIfTrue="1">
      <formula>U20=""</formula>
    </cfRule>
    <cfRule type="expression" dxfId="183" priority="56" stopIfTrue="1">
      <formula>U20=사용자지정키2</formula>
    </cfRule>
    <cfRule type="expression" dxfId="182" priority="57" stopIfTrue="1">
      <formula>U20=사용자지정키1</formula>
    </cfRule>
    <cfRule type="expression" dxfId="181" priority="58" stopIfTrue="1">
      <formula>U20=병가키</formula>
    </cfRule>
    <cfRule type="expression" dxfId="180" priority="59" stopIfTrue="1">
      <formula>U20=개인사유키</formula>
    </cfRule>
    <cfRule type="expression" dxfId="179" priority="60" stopIfTrue="1">
      <formula>U20=휴가키</formula>
    </cfRule>
  </conditionalFormatting>
  <conditionalFormatting sqref="T20">
    <cfRule type="expression" priority="49" stopIfTrue="1">
      <formula>T20=""</formula>
    </cfRule>
    <cfRule type="expression" dxfId="178" priority="50" stopIfTrue="1">
      <formula>T20=사용자지정키2</formula>
    </cfRule>
    <cfRule type="expression" dxfId="177" priority="51" stopIfTrue="1">
      <formula>T20=사용자지정키1</formula>
    </cfRule>
    <cfRule type="expression" dxfId="176" priority="52" stopIfTrue="1">
      <formula>T20=병가키</formula>
    </cfRule>
    <cfRule type="expression" dxfId="175" priority="53" stopIfTrue="1">
      <formula>T20=개인사유키</formula>
    </cfRule>
    <cfRule type="expression" dxfId="174" priority="54" stopIfTrue="1">
      <formula>T20=휴가키</formula>
    </cfRule>
  </conditionalFormatting>
  <conditionalFormatting sqref="AC22">
    <cfRule type="expression" priority="43" stopIfTrue="1">
      <formula>AC22=""</formula>
    </cfRule>
    <cfRule type="expression" dxfId="173" priority="44" stopIfTrue="1">
      <formula>AC22=사용자지정키2</formula>
    </cfRule>
    <cfRule type="expression" dxfId="172" priority="45" stopIfTrue="1">
      <formula>AC22=사용자지정키1</formula>
    </cfRule>
    <cfRule type="expression" dxfId="171" priority="46" stopIfTrue="1">
      <formula>AC22=병가키</formula>
    </cfRule>
    <cfRule type="expression" dxfId="170" priority="47" stopIfTrue="1">
      <formula>AC22=개인사유키</formula>
    </cfRule>
    <cfRule type="expression" dxfId="169" priority="48" stopIfTrue="1">
      <formula>AC22=휴가키</formula>
    </cfRule>
  </conditionalFormatting>
  <conditionalFormatting sqref="AB23">
    <cfRule type="expression" priority="31" stopIfTrue="1">
      <formula>AB23=""</formula>
    </cfRule>
    <cfRule type="expression" dxfId="168" priority="32" stopIfTrue="1">
      <formula>AB23=사용자지정키2</formula>
    </cfRule>
    <cfRule type="expression" dxfId="167" priority="33" stopIfTrue="1">
      <formula>AB23=사용자지정키1</formula>
    </cfRule>
    <cfRule type="expression" dxfId="166" priority="34" stopIfTrue="1">
      <formula>AB23=병가키</formula>
    </cfRule>
    <cfRule type="expression" dxfId="165" priority="35" stopIfTrue="1">
      <formula>AB23=개인사유키</formula>
    </cfRule>
    <cfRule type="expression" dxfId="164" priority="36" stopIfTrue="1">
      <formula>AB23=휴가키</formula>
    </cfRule>
  </conditionalFormatting>
  <conditionalFormatting sqref="AB21">
    <cfRule type="expression" priority="25" stopIfTrue="1">
      <formula>AB21=""</formula>
    </cfRule>
    <cfRule type="expression" dxfId="163" priority="26" stopIfTrue="1">
      <formula>AB21=사용자지정키2</formula>
    </cfRule>
    <cfRule type="expression" dxfId="162" priority="27" stopIfTrue="1">
      <formula>AB21=사용자지정키1</formula>
    </cfRule>
    <cfRule type="expression" dxfId="161" priority="28" stopIfTrue="1">
      <formula>AB21=병가키</formula>
    </cfRule>
    <cfRule type="expression" dxfId="160" priority="29" stopIfTrue="1">
      <formula>AB21=개인사유키</formula>
    </cfRule>
    <cfRule type="expression" dxfId="159" priority="30" stopIfTrue="1">
      <formula>AB21=휴가키</formula>
    </cfRule>
  </conditionalFormatting>
  <conditionalFormatting sqref="AC21">
    <cfRule type="expression" priority="19" stopIfTrue="1">
      <formula>AC21=""</formula>
    </cfRule>
    <cfRule type="expression" dxfId="158" priority="20" stopIfTrue="1">
      <formula>AC21=사용자지정키2</formula>
    </cfRule>
    <cfRule type="expression" dxfId="157" priority="21" stopIfTrue="1">
      <formula>AC21=사용자지정키1</formula>
    </cfRule>
    <cfRule type="expression" dxfId="156" priority="22" stopIfTrue="1">
      <formula>AC21=병가키</formula>
    </cfRule>
    <cfRule type="expression" dxfId="155" priority="23" stopIfTrue="1">
      <formula>AC21=개인사유키</formula>
    </cfRule>
    <cfRule type="expression" dxfId="154" priority="24" stopIfTrue="1">
      <formula>AC21=휴가키</formula>
    </cfRule>
  </conditionalFormatting>
  <conditionalFormatting sqref="C24">
    <cfRule type="expression" priority="13" stopIfTrue="1">
      <formula>C24=""</formula>
    </cfRule>
    <cfRule type="expression" dxfId="153" priority="14" stopIfTrue="1">
      <formula>C24=사용자지정키2</formula>
    </cfRule>
    <cfRule type="expression" dxfId="152" priority="15" stopIfTrue="1">
      <formula>C24=사용자지정키1</formula>
    </cfRule>
    <cfRule type="expression" dxfId="151" priority="16" stopIfTrue="1">
      <formula>C24=병가키</formula>
    </cfRule>
    <cfRule type="expression" dxfId="150" priority="17" stopIfTrue="1">
      <formula>C24=개인사유키</formula>
    </cfRule>
    <cfRule type="expression" dxfId="149" priority="18" stopIfTrue="1">
      <formula>C24=휴가키</formula>
    </cfRule>
  </conditionalFormatting>
  <conditionalFormatting sqref="D24">
    <cfRule type="expression" priority="7" stopIfTrue="1">
      <formula>D24=""</formula>
    </cfRule>
    <cfRule type="expression" dxfId="148" priority="8" stopIfTrue="1">
      <formula>D24=사용자지정키2</formula>
    </cfRule>
    <cfRule type="expression" dxfId="147" priority="9" stopIfTrue="1">
      <formula>D24=사용자지정키1</formula>
    </cfRule>
    <cfRule type="expression" dxfId="146" priority="10" stopIfTrue="1">
      <formula>D24=병가키</formula>
    </cfRule>
    <cfRule type="expression" dxfId="145" priority="11" stopIfTrue="1">
      <formula>D24=개인사유키</formula>
    </cfRule>
    <cfRule type="expression" dxfId="144" priority="12" stopIfTrue="1">
      <formula>D24=휴가키</formula>
    </cfRule>
  </conditionalFormatting>
  <conditionalFormatting sqref="E24">
    <cfRule type="expression" priority="1" stopIfTrue="1">
      <formula>E24=""</formula>
    </cfRule>
    <cfRule type="expression" dxfId="143" priority="2" stopIfTrue="1">
      <formula>E24=사용자지정키2</formula>
    </cfRule>
    <cfRule type="expression" dxfId="142" priority="3" stopIfTrue="1">
      <formula>E24=사용자지정키1</formula>
    </cfRule>
    <cfRule type="expression" dxfId="141" priority="4" stopIfTrue="1">
      <formula>E24=병가키</formula>
    </cfRule>
    <cfRule type="expression" dxfId="140" priority="5" stopIfTrue="1">
      <formula>E24=개인사유키</formula>
    </cfRule>
    <cfRule type="expression" dxfId="139" priority="6" stopIfTrue="1">
      <formula>E24=휴가키</formula>
    </cfRule>
  </conditionalFormatting>
  <dataValidations count="1">
    <dataValidation allowBlank="1" showErrorMessage="1" sqref="AE8:AE13 AH1:XFD1048576 E8:AD15 A1:D1048576 AF8:AG15 AE15 E1:AG7 E16:AG1048576" xr:uid="{B6B7D5E2-7AD3-493F-8975-42EE1F1F8E95}"/>
  </dataValidations>
  <printOptions horizontalCentered="1"/>
  <pageMargins left="0.7" right="0.7" top="0.75" bottom="0.75" header="0.3" footer="0.3"/>
  <pageSetup paperSize="8" scale="88" orientation="landscape" r:id="rId1"/>
  <headerFooter differentFirst="1">
    <oddFooter>Page &amp;P of &amp;N</oddFooter>
  </headerFooter>
  <drawing r:id="rId2"/>
  <tableParts count="2">
    <tablePart r:id="rId3"/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4DE17A1-D22A-4BAA-8DEA-8F38FB71B446}">
            <x14:dataBar minLength="0" maxLength="100">
              <x14:cfvo type="autoMin"/>
              <x14:cfvo type="formula">
                <xm:f>DATEDIF(DATE(달력연도,2,1),DATE(달력연도,3,1),"d")</xm:f>
              </x14:cfvo>
              <x14:negativeFillColor rgb="FFFF0000"/>
              <x14:axisColor rgb="FF000000"/>
            </x14:dataBar>
          </x14:cfRule>
          <xm:sqref>AH5</xm:sqref>
        </x14:conditionalFormatting>
        <x14:conditionalFormatting xmlns:xm="http://schemas.microsoft.com/office/excel/2006/main">
          <x14:cfRule type="dataBar" id="{D0C4C89D-0501-4377-938A-406687F0B834}">
            <x14:dataBar minLength="0" maxLength="100">
              <x14:cfvo type="autoMin"/>
              <x14:cfvo type="formula">
                <xm:f>DATEDIF(DATE(달력연도,2,1),DATE(달력연도,3,1),"d")</xm:f>
              </x14:cfvo>
              <x14:negativeFillColor rgb="FFFF0000"/>
              <x14:axisColor rgb="FF000000"/>
            </x14:dataBar>
          </x14:cfRule>
          <xm:sqref>AH9:AH14</xm:sqref>
        </x14:conditionalFormatting>
        <x14:conditionalFormatting xmlns:xm="http://schemas.microsoft.com/office/excel/2006/main">
          <x14:cfRule type="dataBar" id="{514AB79A-D1E1-47D0-A2F2-5061613E25E1}">
            <x14:dataBar minLength="0" maxLength="100">
              <x14:cfvo type="autoMin"/>
              <x14:cfvo type="formula">
                <xm:f>DATEDIF(DATE(달력연도,2,1),DATE(달력연도,3,1),"d")</xm:f>
              </x14:cfvo>
              <x14:negativeFillColor rgb="FFFF0000"/>
              <x14:axisColor rgb="FF000000"/>
            </x14:dataBar>
          </x14:cfRule>
          <xm:sqref>AH13</xm:sqref>
        </x14:conditionalFormatting>
        <x14:conditionalFormatting xmlns:xm="http://schemas.microsoft.com/office/excel/2006/main">
          <x14:cfRule type="dataBar" id="{C555E88D-BD10-4190-8BAC-030B74B8BD5D}">
            <x14:dataBar minLength="0" maxLength="100">
              <x14:cfvo type="autoMin"/>
              <x14:cfvo type="formula">
                <xm:f>DATEDIF(DATE(달력연도,2,1),DATE(달력연도,3,1),"d")</xm:f>
              </x14:cfvo>
              <x14:negativeFillColor rgb="FFFF0000"/>
              <x14:axisColor rgb="FF000000"/>
            </x14:dataBar>
          </x14:cfRule>
          <xm:sqref>AH18:AH29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02C4E-96F0-4704-9D94-1BABB6EFE941}">
  <sheetPr>
    <tabColor theme="2" tint="-0.249977111117893"/>
    <pageSetUpPr fitToPage="1"/>
  </sheetPr>
  <dimension ref="A1:AJ32"/>
  <sheetViews>
    <sheetView showGridLines="0" topLeftCell="A4" zoomScaleNormal="100" workbookViewId="0">
      <selection activeCell="M23" sqref="M23"/>
    </sheetView>
  </sheetViews>
  <sheetFormatPr defaultRowHeight="30" customHeight="1"/>
  <cols>
    <col min="1" max="1" width="2.625" style="4" customWidth="1"/>
    <col min="2" max="2" width="36.25" style="4" bestFit="1" customWidth="1"/>
    <col min="3" max="33" width="4.625" style="4" customWidth="1"/>
    <col min="34" max="34" width="13.5" style="4" customWidth="1"/>
    <col min="35" max="35" width="2.625" style="4" customWidth="1"/>
    <col min="36" max="16384" width="9" style="4"/>
  </cols>
  <sheetData>
    <row r="1" spans="1:34" ht="40.5" customHeight="1">
      <c r="A1" s="53" t="s">
        <v>107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</row>
    <row r="2" spans="1:34" ht="15" customHeight="1">
      <c r="B2" s="5" t="s">
        <v>54</v>
      </c>
      <c r="C2" s="32" t="s">
        <v>53</v>
      </c>
      <c r="D2" s="7" t="s">
        <v>63</v>
      </c>
      <c r="E2" s="7"/>
      <c r="F2" s="28" t="s">
        <v>53</v>
      </c>
      <c r="G2" s="7" t="s">
        <v>64</v>
      </c>
      <c r="H2" s="7"/>
      <c r="I2" s="6" t="s">
        <v>9</v>
      </c>
      <c r="J2" s="7" t="s">
        <v>108</v>
      </c>
      <c r="K2" s="7"/>
      <c r="L2" s="30"/>
      <c r="M2" s="29"/>
      <c r="N2" s="29"/>
      <c r="O2" s="29"/>
      <c r="P2" s="29"/>
      <c r="Q2" s="31"/>
      <c r="R2" s="29"/>
      <c r="S2" s="29"/>
      <c r="T2" s="29"/>
    </row>
    <row r="3" spans="1:34" ht="15" customHeight="1">
      <c r="B3" s="3"/>
    </row>
    <row r="4" spans="1:34" ht="30" customHeight="1">
      <c r="B4" s="45" t="s">
        <v>65</v>
      </c>
      <c r="C4" s="52" t="s">
        <v>51</v>
      </c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45">
        <v>2026</v>
      </c>
    </row>
    <row r="5" spans="1:34" ht="15" customHeight="1">
      <c r="B5" s="45"/>
      <c r="C5" s="14" t="s">
        <v>80</v>
      </c>
      <c r="D5" s="24" t="s">
        <v>81</v>
      </c>
      <c r="E5" s="24" t="s">
        <v>67</v>
      </c>
      <c r="F5" s="14" t="s">
        <v>82</v>
      </c>
      <c r="G5" s="24" t="s">
        <v>83</v>
      </c>
      <c r="H5" s="14" t="s">
        <v>109</v>
      </c>
      <c r="I5" s="14" t="s">
        <v>79</v>
      </c>
      <c r="J5" s="14" t="s">
        <v>80</v>
      </c>
      <c r="K5" s="24" t="s">
        <v>81</v>
      </c>
      <c r="L5" s="24" t="s">
        <v>67</v>
      </c>
      <c r="M5" s="14" t="s">
        <v>82</v>
      </c>
      <c r="N5" s="14" t="s">
        <v>83</v>
      </c>
      <c r="O5" s="14" t="s">
        <v>109</v>
      </c>
      <c r="P5" s="14" t="s">
        <v>58</v>
      </c>
      <c r="Q5" s="14" t="s">
        <v>59</v>
      </c>
      <c r="R5" s="24" t="s">
        <v>60</v>
      </c>
      <c r="S5" s="24" t="s">
        <v>61</v>
      </c>
      <c r="T5" s="14" t="s">
        <v>55</v>
      </c>
      <c r="U5" s="14" t="s">
        <v>56</v>
      </c>
      <c r="V5" s="14" t="s">
        <v>57</v>
      </c>
      <c r="W5" s="14" t="s">
        <v>58</v>
      </c>
      <c r="X5" s="14" t="s">
        <v>59</v>
      </c>
      <c r="Y5" s="24" t="s">
        <v>60</v>
      </c>
      <c r="Z5" s="24" t="s">
        <v>61</v>
      </c>
      <c r="AA5" s="24" t="s">
        <v>82</v>
      </c>
      <c r="AB5" s="14" t="s">
        <v>56</v>
      </c>
      <c r="AC5" s="14" t="s">
        <v>57</v>
      </c>
      <c r="AD5" s="14" t="s">
        <v>58</v>
      </c>
      <c r="AE5" s="14" t="s">
        <v>59</v>
      </c>
      <c r="AF5" s="24" t="s">
        <v>60</v>
      </c>
      <c r="AG5" s="24" t="s">
        <v>61</v>
      </c>
      <c r="AH5" s="45"/>
    </row>
    <row r="6" spans="1:34" ht="15" customHeight="1">
      <c r="B6" s="15" t="s">
        <v>52</v>
      </c>
      <c r="C6" s="27" t="s">
        <v>11</v>
      </c>
      <c r="D6" s="24" t="s">
        <v>13</v>
      </c>
      <c r="E6" s="24" t="s">
        <v>14</v>
      </c>
      <c r="F6" s="27" t="s">
        <v>16</v>
      </c>
      <c r="G6" s="24" t="s">
        <v>18</v>
      </c>
      <c r="H6" s="27" t="s">
        <v>20</v>
      </c>
      <c r="I6" s="27" t="s">
        <v>21</v>
      </c>
      <c r="J6" s="27" t="s">
        <v>22</v>
      </c>
      <c r="K6" s="24" t="s">
        <v>23</v>
      </c>
      <c r="L6" s="24" t="s">
        <v>25</v>
      </c>
      <c r="M6" s="27" t="s">
        <v>26</v>
      </c>
      <c r="N6" s="27" t="s">
        <v>27</v>
      </c>
      <c r="O6" s="27" t="s">
        <v>29</v>
      </c>
      <c r="P6" s="27" t="s">
        <v>30</v>
      </c>
      <c r="Q6" s="27" t="s">
        <v>31</v>
      </c>
      <c r="R6" s="24" t="s">
        <v>32</v>
      </c>
      <c r="S6" s="24" t="s">
        <v>34</v>
      </c>
      <c r="T6" s="27" t="s">
        <v>35</v>
      </c>
      <c r="U6" s="27" t="s">
        <v>36</v>
      </c>
      <c r="V6" s="27" t="s">
        <v>37</v>
      </c>
      <c r="W6" s="27" t="s">
        <v>38</v>
      </c>
      <c r="X6" s="27" t="s">
        <v>39</v>
      </c>
      <c r="Y6" s="24" t="s">
        <v>40</v>
      </c>
      <c r="Z6" s="24" t="s">
        <v>41</v>
      </c>
      <c r="AA6" s="24" t="s">
        <v>42</v>
      </c>
      <c r="AB6" s="27" t="s">
        <v>43</v>
      </c>
      <c r="AC6" s="27" t="s">
        <v>44</v>
      </c>
      <c r="AD6" s="27" t="s">
        <v>45</v>
      </c>
      <c r="AE6" s="27" t="s">
        <v>46</v>
      </c>
      <c r="AF6" s="24" t="s">
        <v>47</v>
      </c>
      <c r="AG6" s="24" t="s">
        <v>48</v>
      </c>
      <c r="AH6" s="16" t="s">
        <v>50</v>
      </c>
    </row>
    <row r="7" spans="1:34" ht="30" customHeight="1">
      <c r="B7" s="21" t="s">
        <v>75</v>
      </c>
      <c r="C7" s="34"/>
      <c r="D7" s="34"/>
      <c r="E7" s="34"/>
      <c r="F7" s="34"/>
      <c r="G7" s="34"/>
      <c r="H7" s="34"/>
      <c r="I7" s="34"/>
      <c r="J7" s="32" t="s">
        <v>53</v>
      </c>
      <c r="K7" s="32" t="s">
        <v>53</v>
      </c>
      <c r="L7" s="32" t="s">
        <v>53</v>
      </c>
      <c r="M7" s="32" t="s">
        <v>53</v>
      </c>
      <c r="N7" s="32" t="s">
        <v>53</v>
      </c>
      <c r="O7" s="32" t="s">
        <v>53</v>
      </c>
      <c r="P7" s="32" t="s">
        <v>53</v>
      </c>
      <c r="Q7" s="32" t="s">
        <v>53</v>
      </c>
      <c r="R7" s="32" t="s">
        <v>53</v>
      </c>
      <c r="S7" s="32" t="s">
        <v>53</v>
      </c>
      <c r="T7" s="32" t="s">
        <v>53</v>
      </c>
      <c r="U7" s="32" t="s">
        <v>53</v>
      </c>
      <c r="V7" s="32" t="s">
        <v>53</v>
      </c>
      <c r="W7" s="32" t="s">
        <v>53</v>
      </c>
      <c r="X7" s="34"/>
      <c r="Y7" s="34"/>
      <c r="Z7" s="34"/>
      <c r="AA7" s="34"/>
      <c r="AB7" s="34"/>
      <c r="AC7" s="34"/>
      <c r="AD7" s="34"/>
      <c r="AE7" s="34"/>
      <c r="AF7" s="34"/>
      <c r="AG7" s="34"/>
      <c r="AH7" s="23">
        <f>COUNTA(_12월2511[[#This Row],[1]:[31]])</f>
        <v>14</v>
      </c>
    </row>
    <row r="8" spans="1:34" ht="30" customHeight="1">
      <c r="B8" s="21" t="s">
        <v>91</v>
      </c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32" t="s">
        <v>53</v>
      </c>
      <c r="AD8" s="22"/>
      <c r="AE8" s="22"/>
      <c r="AF8" s="22"/>
      <c r="AG8" s="22"/>
      <c r="AH8" s="23">
        <f>COUNTA(_12월2511[[#This Row],[1]:[31]])</f>
        <v>1</v>
      </c>
    </row>
    <row r="9" spans="1:34" ht="30" customHeight="1">
      <c r="B9" s="21" t="s">
        <v>88</v>
      </c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2" t="s">
        <v>53</v>
      </c>
      <c r="AF9" s="32" t="s">
        <v>53</v>
      </c>
      <c r="AG9" s="32" t="s">
        <v>53</v>
      </c>
      <c r="AH9" s="23">
        <f>COUNTA(_12월2511[[#This Row],[1]:[31]])</f>
        <v>3</v>
      </c>
    </row>
    <row r="10" spans="1:34" ht="30" customHeight="1">
      <c r="B10" s="21" t="s">
        <v>89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3">
        <f>COUNTA(_12월2511[[#This Row],[1]:[31]])</f>
        <v>0</v>
      </c>
    </row>
    <row r="11" spans="1:34" ht="23.25" customHeight="1">
      <c r="B11" s="21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3"/>
    </row>
    <row r="12" spans="1:34" ht="30" customHeight="1">
      <c r="B12" s="45" t="s">
        <v>66</v>
      </c>
      <c r="C12" s="52" t="s">
        <v>51</v>
      </c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45">
        <v>2026</v>
      </c>
    </row>
    <row r="13" spans="1:34" ht="15" customHeight="1">
      <c r="B13" s="45"/>
      <c r="C13" s="26" t="s">
        <v>82</v>
      </c>
      <c r="D13" s="26" t="s">
        <v>83</v>
      </c>
      <c r="E13" s="24" t="s">
        <v>109</v>
      </c>
      <c r="F13" s="26" t="s">
        <v>58</v>
      </c>
      <c r="G13" s="26" t="s">
        <v>59</v>
      </c>
      <c r="H13" s="24" t="s">
        <v>81</v>
      </c>
      <c r="I13" s="24" t="s">
        <v>67</v>
      </c>
      <c r="J13" s="26" t="s">
        <v>55</v>
      </c>
      <c r="K13" s="26" t="s">
        <v>56</v>
      </c>
      <c r="L13" s="26" t="s">
        <v>57</v>
      </c>
      <c r="M13" s="26" t="s">
        <v>58</v>
      </c>
      <c r="N13" s="26" t="s">
        <v>59</v>
      </c>
      <c r="O13" s="24" t="s">
        <v>81</v>
      </c>
      <c r="P13" s="24" t="s">
        <v>67</v>
      </c>
      <c r="Q13" s="26" t="s">
        <v>55</v>
      </c>
      <c r="R13" s="26" t="s">
        <v>56</v>
      </c>
      <c r="S13" s="26" t="s">
        <v>57</v>
      </c>
      <c r="T13" s="26" t="s">
        <v>58</v>
      </c>
      <c r="U13" s="26" t="s">
        <v>59</v>
      </c>
      <c r="V13" s="24" t="s">
        <v>81</v>
      </c>
      <c r="W13" s="24" t="s">
        <v>67</v>
      </c>
      <c r="X13" s="26" t="s">
        <v>55</v>
      </c>
      <c r="Y13" s="26" t="s">
        <v>56</v>
      </c>
      <c r="Z13" s="26" t="s">
        <v>57</v>
      </c>
      <c r="AA13" s="26" t="s">
        <v>58</v>
      </c>
      <c r="AB13" s="26" t="s">
        <v>59</v>
      </c>
      <c r="AC13" s="24" t="s">
        <v>81</v>
      </c>
      <c r="AD13" s="24" t="s">
        <v>67</v>
      </c>
      <c r="AE13" s="26" t="s">
        <v>55</v>
      </c>
      <c r="AF13" s="26" t="s">
        <v>56</v>
      </c>
      <c r="AG13" s="26"/>
      <c r="AH13" s="45"/>
    </row>
    <row r="14" spans="1:34" ht="15" customHeight="1">
      <c r="B14" s="15" t="s">
        <v>52</v>
      </c>
      <c r="C14" s="27" t="s">
        <v>11</v>
      </c>
      <c r="D14" s="27" t="s">
        <v>13</v>
      </c>
      <c r="E14" s="24" t="s">
        <v>14</v>
      </c>
      <c r="F14" s="27" t="s">
        <v>16</v>
      </c>
      <c r="G14" s="27" t="s">
        <v>18</v>
      </c>
      <c r="H14" s="24" t="s">
        <v>20</v>
      </c>
      <c r="I14" s="24" t="s">
        <v>21</v>
      </c>
      <c r="J14" s="27" t="s">
        <v>22</v>
      </c>
      <c r="K14" s="27" t="s">
        <v>23</v>
      </c>
      <c r="L14" s="27" t="s">
        <v>25</v>
      </c>
      <c r="M14" s="27" t="s">
        <v>26</v>
      </c>
      <c r="N14" s="27" t="s">
        <v>27</v>
      </c>
      <c r="O14" s="24" t="s">
        <v>29</v>
      </c>
      <c r="P14" s="24" t="s">
        <v>30</v>
      </c>
      <c r="Q14" s="27" t="s">
        <v>31</v>
      </c>
      <c r="R14" s="27" t="s">
        <v>32</v>
      </c>
      <c r="S14" s="27" t="s">
        <v>34</v>
      </c>
      <c r="T14" s="27" t="s">
        <v>35</v>
      </c>
      <c r="U14" s="27" t="s">
        <v>36</v>
      </c>
      <c r="V14" s="24" t="s">
        <v>37</v>
      </c>
      <c r="W14" s="24" t="s">
        <v>38</v>
      </c>
      <c r="X14" s="27" t="s">
        <v>39</v>
      </c>
      <c r="Y14" s="27" t="s">
        <v>40</v>
      </c>
      <c r="Z14" s="27" t="s">
        <v>41</v>
      </c>
      <c r="AA14" s="27" t="s">
        <v>42</v>
      </c>
      <c r="AB14" s="27" t="s">
        <v>43</v>
      </c>
      <c r="AC14" s="24" t="s">
        <v>44</v>
      </c>
      <c r="AD14" s="24" t="s">
        <v>45</v>
      </c>
      <c r="AE14" s="27" t="s">
        <v>46</v>
      </c>
      <c r="AF14" s="27" t="s">
        <v>47</v>
      </c>
      <c r="AG14" s="36" t="s">
        <v>62</v>
      </c>
      <c r="AH14" s="16" t="s">
        <v>50</v>
      </c>
    </row>
    <row r="15" spans="1:34" ht="30" customHeight="1">
      <c r="B15" s="21" t="s">
        <v>71</v>
      </c>
      <c r="C15" s="32" t="s">
        <v>53</v>
      </c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 t="s">
        <v>85</v>
      </c>
      <c r="V15" s="34"/>
      <c r="W15" s="34"/>
      <c r="X15" s="34"/>
      <c r="Y15" s="34"/>
      <c r="Z15" s="38" t="s">
        <v>86</v>
      </c>
      <c r="AA15" s="34"/>
      <c r="AB15" s="38" t="s">
        <v>87</v>
      </c>
      <c r="AC15" s="34"/>
      <c r="AD15" s="34"/>
      <c r="AE15" s="34"/>
      <c r="AF15" s="34"/>
      <c r="AG15" s="34"/>
      <c r="AH15" s="23">
        <f>COUNTA(_12월25116[[#This Row],[1]:[열1]])</f>
        <v>4</v>
      </c>
    </row>
    <row r="16" spans="1:34" ht="30" customHeight="1">
      <c r="B16" s="21" t="s">
        <v>110</v>
      </c>
      <c r="C16" s="14"/>
      <c r="D16" s="14"/>
      <c r="E16" s="14"/>
      <c r="F16" s="14"/>
      <c r="G16" s="14"/>
      <c r="H16" s="14"/>
      <c r="I16" s="14"/>
      <c r="J16" s="14"/>
      <c r="K16" s="14"/>
      <c r="L16" s="32" t="s">
        <v>53</v>
      </c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33"/>
      <c r="AH16" s="1">
        <f>COUNTA(_12월25116[[#This Row],[1]:[열1]])</f>
        <v>1</v>
      </c>
    </row>
    <row r="17" spans="2:36" ht="30" customHeight="1">
      <c r="B17" s="21" t="s">
        <v>111</v>
      </c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23">
        <f>COUNTA(_12월25116[[#This Row],[1]:[열1]])</f>
        <v>0</v>
      </c>
    </row>
    <row r="18" spans="2:36" ht="30" customHeight="1">
      <c r="B18" s="47" t="s">
        <v>73</v>
      </c>
      <c r="C18" s="14"/>
      <c r="D18" s="14"/>
      <c r="E18" s="14"/>
      <c r="F18" s="14"/>
      <c r="G18" s="48" t="s">
        <v>53</v>
      </c>
      <c r="H18" s="48" t="s">
        <v>53</v>
      </c>
      <c r="I18" s="48" t="s">
        <v>53</v>
      </c>
      <c r="J18" s="48" t="s">
        <v>53</v>
      </c>
      <c r="K18" s="48" t="s">
        <v>53</v>
      </c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32" t="s">
        <v>53</v>
      </c>
      <c r="Z18" s="14"/>
      <c r="AA18" s="14"/>
      <c r="AB18" s="14"/>
      <c r="AC18" s="14"/>
      <c r="AD18" s="14"/>
      <c r="AE18" s="14"/>
      <c r="AF18" s="14"/>
      <c r="AG18" s="33"/>
      <c r="AH18" s="1">
        <f>COUNTA(_12월25116[[#This Row],[1]:[열1]])</f>
        <v>6</v>
      </c>
    </row>
    <row r="19" spans="2:36" ht="30" customHeight="1">
      <c r="B19" s="47" t="s">
        <v>74</v>
      </c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48" t="s">
        <v>53</v>
      </c>
      <c r="N19" s="48" t="s">
        <v>53</v>
      </c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23">
        <f>COUNTA(_12월25116[[#This Row],[1]:[열1]])</f>
        <v>2</v>
      </c>
    </row>
    <row r="20" spans="2:36" ht="30" customHeight="1">
      <c r="B20" s="21" t="s">
        <v>68</v>
      </c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8" t="s">
        <v>53</v>
      </c>
      <c r="O20" s="28" t="s">
        <v>53</v>
      </c>
      <c r="P20" s="28" t="s">
        <v>53</v>
      </c>
      <c r="Q20" s="28" t="s">
        <v>53</v>
      </c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34"/>
      <c r="AH20" s="23">
        <f>COUNTA(_12월25116[[#This Row],[1]:[열1]])</f>
        <v>4</v>
      </c>
    </row>
    <row r="21" spans="2:36" ht="30" customHeight="1">
      <c r="B21" s="21" t="s">
        <v>90</v>
      </c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28" t="s">
        <v>53</v>
      </c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23">
        <f>COUNTA(_12월25116[[#This Row],[1]:[열1]])</f>
        <v>1</v>
      </c>
    </row>
    <row r="22" spans="2:36" ht="30" customHeight="1">
      <c r="B22" s="21" t="s">
        <v>77</v>
      </c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8" t="s">
        <v>53</v>
      </c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34"/>
      <c r="AH22" s="23">
        <f>COUNTA(_12월25116[[#This Row],[1]:[열1]])</f>
        <v>1</v>
      </c>
    </row>
    <row r="23" spans="2:36" ht="30" customHeight="1">
      <c r="B23" s="21" t="s">
        <v>84</v>
      </c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28" t="s">
        <v>53</v>
      </c>
      <c r="Z23" s="34"/>
      <c r="AA23" s="34"/>
      <c r="AB23" s="34"/>
      <c r="AC23" s="34"/>
      <c r="AD23" s="34"/>
      <c r="AE23" s="34"/>
      <c r="AF23" s="34"/>
      <c r="AG23" s="34"/>
      <c r="AH23" s="23">
        <f>COUNTA(_12월25116[[#This Row],[1]:[열1]])</f>
        <v>1</v>
      </c>
    </row>
    <row r="24" spans="2:36" ht="30" customHeight="1">
      <c r="B24" s="49" t="s">
        <v>112</v>
      </c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48" t="s">
        <v>53</v>
      </c>
      <c r="W24" s="48" t="s">
        <v>53</v>
      </c>
      <c r="X24" s="48" t="s">
        <v>53</v>
      </c>
      <c r="Y24" s="22"/>
      <c r="Z24" s="22"/>
      <c r="AA24" s="22"/>
      <c r="AB24" s="22"/>
      <c r="AC24" s="22"/>
      <c r="AD24" s="22"/>
      <c r="AE24" s="22"/>
      <c r="AF24" s="22"/>
      <c r="AG24" s="34"/>
      <c r="AH24" s="23">
        <f>COUNTA(_12월25116[[#This Row],[1]:[열1]])</f>
        <v>3</v>
      </c>
    </row>
    <row r="25" spans="2:36" ht="30" customHeight="1">
      <c r="B25" s="49" t="s">
        <v>113</v>
      </c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48" t="s">
        <v>53</v>
      </c>
      <c r="Z25" s="34"/>
      <c r="AA25" s="34"/>
      <c r="AB25" s="34"/>
      <c r="AC25" s="34"/>
      <c r="AD25" s="34"/>
      <c r="AE25" s="34"/>
      <c r="AF25" s="34"/>
      <c r="AG25" s="34"/>
      <c r="AH25" s="23">
        <f>COUNTA(_12월25116[[#This Row],[1]:[열1]])</f>
        <v>1</v>
      </c>
    </row>
    <row r="26" spans="2:36" ht="30" customHeight="1">
      <c r="B26" s="21" t="s">
        <v>76</v>
      </c>
      <c r="C26" s="22"/>
      <c r="D26" s="22"/>
      <c r="E26" s="22"/>
      <c r="F26" s="32" t="s">
        <v>53</v>
      </c>
      <c r="G26" s="32" t="s">
        <v>53</v>
      </c>
      <c r="H26" s="32" t="s">
        <v>53</v>
      </c>
      <c r="I26" s="32" t="s">
        <v>53</v>
      </c>
      <c r="J26" s="32" t="s">
        <v>53</v>
      </c>
      <c r="K26" s="32" t="s">
        <v>53</v>
      </c>
      <c r="L26" s="32" t="s">
        <v>53</v>
      </c>
      <c r="M26" s="32" t="s">
        <v>53</v>
      </c>
      <c r="N26" s="32" t="s">
        <v>53</v>
      </c>
      <c r="O26" s="32" t="s">
        <v>53</v>
      </c>
      <c r="P26" s="32" t="s">
        <v>53</v>
      </c>
      <c r="Q26" s="32" t="s">
        <v>53</v>
      </c>
      <c r="R26" s="32" t="s">
        <v>53</v>
      </c>
      <c r="S26" s="32" t="s">
        <v>53</v>
      </c>
      <c r="T26" s="32" t="s">
        <v>53</v>
      </c>
      <c r="U26" s="32" t="s">
        <v>53</v>
      </c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34"/>
      <c r="AH26" s="23">
        <f>COUNTA(_12월25116[[#This Row],[1]:[열1]])</f>
        <v>16</v>
      </c>
    </row>
    <row r="27" spans="2:36" ht="30" customHeight="1">
      <c r="B27" s="25" t="s">
        <v>69</v>
      </c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6" t="s">
        <v>9</v>
      </c>
      <c r="V27" s="34"/>
      <c r="W27" s="34"/>
      <c r="X27" s="34"/>
      <c r="Y27" s="34"/>
      <c r="Z27" s="6" t="s">
        <v>9</v>
      </c>
      <c r="AA27" s="34"/>
      <c r="AB27" s="6" t="s">
        <v>9</v>
      </c>
      <c r="AC27" s="34"/>
      <c r="AD27" s="34"/>
      <c r="AE27" s="34"/>
      <c r="AF27" s="34"/>
      <c r="AG27" s="34"/>
      <c r="AH27" s="23">
        <f>COUNTA(_12월25116[[#This Row],[1]:[열1]])</f>
        <v>3</v>
      </c>
      <c r="AJ27" s="4" t="s">
        <v>85</v>
      </c>
    </row>
    <row r="28" spans="2:36" ht="30" customHeight="1">
      <c r="B28" s="25" t="s">
        <v>72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6" t="s">
        <v>9</v>
      </c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34"/>
      <c r="AH28" s="23">
        <f>COUNTA(_12월25116[[#This Row],[1]:[열1]])</f>
        <v>1</v>
      </c>
    </row>
    <row r="29" spans="2:36" ht="30" customHeight="1">
      <c r="B29" s="35" t="s">
        <v>70</v>
      </c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2" t="s">
        <v>53</v>
      </c>
      <c r="AA29" s="34"/>
      <c r="AB29" s="34"/>
      <c r="AC29" s="34"/>
      <c r="AD29" s="34"/>
      <c r="AE29" s="34"/>
      <c r="AF29" s="34"/>
      <c r="AG29" s="34"/>
      <c r="AH29" s="23">
        <f>COUNTA(_12월25116[[#This Row],[1]:[열1]])</f>
        <v>1</v>
      </c>
    </row>
    <row r="30" spans="2:36" ht="30" customHeight="1">
      <c r="B30" s="25" t="s">
        <v>78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6" t="s">
        <v>9</v>
      </c>
      <c r="AC30" s="22"/>
      <c r="AD30" s="22"/>
      <c r="AE30" s="22"/>
      <c r="AF30" s="22"/>
      <c r="AG30" s="34"/>
      <c r="AH30" s="23">
        <f>COUNTA(_12월25116[[#This Row],[1]:[열1]])</f>
        <v>1</v>
      </c>
    </row>
    <row r="31" spans="2:36" ht="30" customHeight="1">
      <c r="B31" s="37" t="s">
        <v>114</v>
      </c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2" t="s">
        <v>53</v>
      </c>
      <c r="V31" s="32" t="s">
        <v>53</v>
      </c>
      <c r="W31" s="32" t="s">
        <v>53</v>
      </c>
      <c r="X31" s="32" t="s">
        <v>53</v>
      </c>
      <c r="Y31" s="32" t="s">
        <v>53</v>
      </c>
      <c r="Z31" s="32" t="s">
        <v>53</v>
      </c>
      <c r="AA31" s="32" t="s">
        <v>53</v>
      </c>
      <c r="AB31" s="32" t="s">
        <v>53</v>
      </c>
      <c r="AC31" s="32" t="s">
        <v>53</v>
      </c>
      <c r="AD31" s="32" t="s">
        <v>53</v>
      </c>
      <c r="AE31" s="32" t="s">
        <v>53</v>
      </c>
      <c r="AF31" s="32" t="s">
        <v>53</v>
      </c>
      <c r="AG31" s="46"/>
      <c r="AH31" s="23">
        <f>COUNTA(_12월25116[[#This Row],[1]:[열1]])</f>
        <v>1</v>
      </c>
    </row>
    <row r="32" spans="2:36" ht="23.25" customHeight="1">
      <c r="B32" s="21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3"/>
    </row>
  </sheetData>
  <mergeCells count="3">
    <mergeCell ref="A1:AH1"/>
    <mergeCell ref="C4:AG4"/>
    <mergeCell ref="C12:AG12"/>
  </mergeCells>
  <phoneticPr fontId="27" type="noConversion"/>
  <conditionalFormatting sqref="C11:AG11 X10:AF10 C10:S10 P15:Z15 AB15:AG15">
    <cfRule type="expression" priority="828" stopIfTrue="1">
      <formula>C10=""</formula>
    </cfRule>
  </conditionalFormatting>
  <conditionalFormatting sqref="C11:AG11 X10:AF10 C10:S10 P15:Z15 AB15:AG15">
    <cfRule type="expression" dxfId="1411" priority="829" stopIfTrue="1">
      <formula>C10=사용자지정키2</formula>
    </cfRule>
    <cfRule type="expression" dxfId="1410" priority="830" stopIfTrue="1">
      <formula>C10=사용자지정키1</formula>
    </cfRule>
    <cfRule type="expression" dxfId="1409" priority="831" stopIfTrue="1">
      <formula>C10=병가키</formula>
    </cfRule>
    <cfRule type="expression" dxfId="1408" priority="832" stopIfTrue="1">
      <formula>C10=개인사유키</formula>
    </cfRule>
    <cfRule type="expression" dxfId="1407" priority="833" stopIfTrue="1">
      <formula>C10=휴가키</formula>
    </cfRule>
  </conditionalFormatting>
  <conditionalFormatting sqref="C8:H8 O8:AB8 C9:M9 C7:F7 I7 R9:AD9 U10 AF8:AG8 AD8">
    <cfRule type="expression" priority="822" stopIfTrue="1">
      <formula>C7=""</formula>
    </cfRule>
  </conditionalFormatting>
  <conditionalFormatting sqref="C8:H8 O8:AB8 C9:M9 C7:F7 I7 R9:AD9 U10 AF8:AG8 AD8">
    <cfRule type="expression" dxfId="1406" priority="823" stopIfTrue="1">
      <formula>C7=사용자지정키2</formula>
    </cfRule>
    <cfRule type="expression" dxfId="1405" priority="824" stopIfTrue="1">
      <formula>C7=사용자지정키1</formula>
    </cfRule>
    <cfRule type="expression" dxfId="1404" priority="825" stopIfTrue="1">
      <formula>C7=병가키</formula>
    </cfRule>
    <cfRule type="expression" dxfId="1403" priority="826" stopIfTrue="1">
      <formula>C7=개인사유키</formula>
    </cfRule>
    <cfRule type="expression" dxfId="1402" priority="827" stopIfTrue="1">
      <formula>C7=휴가키</formula>
    </cfRule>
  </conditionalFormatting>
  <conditionalFormatting sqref="M8">
    <cfRule type="expression" priority="816" stopIfTrue="1">
      <formula>M8=""</formula>
    </cfRule>
  </conditionalFormatting>
  <conditionalFormatting sqref="M8">
    <cfRule type="expression" dxfId="1401" priority="817" stopIfTrue="1">
      <formula>M8=사용자지정키2</formula>
    </cfRule>
    <cfRule type="expression" dxfId="1400" priority="818" stopIfTrue="1">
      <formula>M8=사용자지정키1</formula>
    </cfRule>
    <cfRule type="expression" dxfId="1399" priority="819" stopIfTrue="1">
      <formula>M8=병가키</formula>
    </cfRule>
    <cfRule type="expression" dxfId="1398" priority="820" stopIfTrue="1">
      <formula>M8=개인사유키</formula>
    </cfRule>
    <cfRule type="expression" dxfId="1397" priority="821" stopIfTrue="1">
      <formula>M8=휴가키</formula>
    </cfRule>
  </conditionalFormatting>
  <conditionalFormatting sqref="N8">
    <cfRule type="expression" priority="810" stopIfTrue="1">
      <formula>N8=""</formula>
    </cfRule>
  </conditionalFormatting>
  <conditionalFormatting sqref="N8">
    <cfRule type="expression" dxfId="1396" priority="811" stopIfTrue="1">
      <formula>N8=사용자지정키2</formula>
    </cfRule>
    <cfRule type="expression" dxfId="1395" priority="812" stopIfTrue="1">
      <formula>N8=사용자지정키1</formula>
    </cfRule>
    <cfRule type="expression" dxfId="1394" priority="813" stopIfTrue="1">
      <formula>N8=병가키</formula>
    </cfRule>
    <cfRule type="expression" dxfId="1393" priority="814" stopIfTrue="1">
      <formula>N8=개인사유키</formula>
    </cfRule>
    <cfRule type="expression" dxfId="1392" priority="815" stopIfTrue="1">
      <formula>N8=휴가키</formula>
    </cfRule>
  </conditionalFormatting>
  <conditionalFormatting sqref="P9">
    <cfRule type="expression" priority="804" stopIfTrue="1">
      <formula>P9=""</formula>
    </cfRule>
  </conditionalFormatting>
  <conditionalFormatting sqref="P9">
    <cfRule type="expression" dxfId="1391" priority="805" stopIfTrue="1">
      <formula>P9=사용자지정키2</formula>
    </cfRule>
    <cfRule type="expression" dxfId="1390" priority="806" stopIfTrue="1">
      <formula>P9=사용자지정키1</formula>
    </cfRule>
    <cfRule type="expression" dxfId="1389" priority="807" stopIfTrue="1">
      <formula>P9=병가키</formula>
    </cfRule>
    <cfRule type="expression" dxfId="1388" priority="808" stopIfTrue="1">
      <formula>P9=개인사유키</formula>
    </cfRule>
    <cfRule type="expression" dxfId="1387" priority="809" stopIfTrue="1">
      <formula>P9=휴가키</formula>
    </cfRule>
  </conditionalFormatting>
  <conditionalFormatting sqref="Q9">
    <cfRule type="expression" priority="798" stopIfTrue="1">
      <formula>Q9=""</formula>
    </cfRule>
  </conditionalFormatting>
  <conditionalFormatting sqref="Q9">
    <cfRule type="expression" dxfId="1386" priority="799" stopIfTrue="1">
      <formula>Q9=사용자지정키2</formula>
    </cfRule>
    <cfRule type="expression" dxfId="1385" priority="800" stopIfTrue="1">
      <formula>Q9=사용자지정키1</formula>
    </cfRule>
    <cfRule type="expression" dxfId="1384" priority="801" stopIfTrue="1">
      <formula>Q9=병가키</formula>
    </cfRule>
    <cfRule type="expression" dxfId="1383" priority="802" stopIfTrue="1">
      <formula>Q9=개인사유키</formula>
    </cfRule>
    <cfRule type="expression" dxfId="1382" priority="803" stopIfTrue="1">
      <formula>Q9=휴가키</formula>
    </cfRule>
  </conditionalFormatting>
  <conditionalFormatting sqref="T10">
    <cfRule type="expression" priority="792" stopIfTrue="1">
      <formula>T10=""</formula>
    </cfRule>
  </conditionalFormatting>
  <conditionalFormatting sqref="T10">
    <cfRule type="expression" dxfId="1381" priority="793" stopIfTrue="1">
      <formula>T10=사용자지정키2</formula>
    </cfRule>
    <cfRule type="expression" dxfId="1380" priority="794" stopIfTrue="1">
      <formula>T10=사용자지정키1</formula>
    </cfRule>
    <cfRule type="expression" dxfId="1379" priority="795" stopIfTrue="1">
      <formula>T10=병가키</formula>
    </cfRule>
    <cfRule type="expression" dxfId="1378" priority="796" stopIfTrue="1">
      <formula>T10=개인사유키</formula>
    </cfRule>
    <cfRule type="expression" dxfId="1377" priority="797" stopIfTrue="1">
      <formula>T10=휴가키</formula>
    </cfRule>
  </conditionalFormatting>
  <conditionalFormatting sqref="W10">
    <cfRule type="expression" priority="786" stopIfTrue="1">
      <formula>W10=""</formula>
    </cfRule>
  </conditionalFormatting>
  <conditionalFormatting sqref="W10">
    <cfRule type="expression" dxfId="1376" priority="787" stopIfTrue="1">
      <formula>W10=사용자지정키2</formula>
    </cfRule>
    <cfRule type="expression" dxfId="1375" priority="788" stopIfTrue="1">
      <formula>W10=사용자지정키1</formula>
    </cfRule>
    <cfRule type="expression" dxfId="1374" priority="789" stopIfTrue="1">
      <formula>W10=병가키</formula>
    </cfRule>
    <cfRule type="expression" dxfId="1373" priority="790" stopIfTrue="1">
      <formula>W10=개인사유키</formula>
    </cfRule>
    <cfRule type="expression" dxfId="1372" priority="791" stopIfTrue="1">
      <formula>W10=휴가키</formula>
    </cfRule>
  </conditionalFormatting>
  <conditionalFormatting sqref="G7">
    <cfRule type="expression" priority="780" stopIfTrue="1">
      <formula>G7=""</formula>
    </cfRule>
  </conditionalFormatting>
  <conditionalFormatting sqref="G7">
    <cfRule type="expression" dxfId="1371" priority="781" stopIfTrue="1">
      <formula>G7=사용자지정키2</formula>
    </cfRule>
    <cfRule type="expression" dxfId="1370" priority="782" stopIfTrue="1">
      <formula>G7=사용자지정키1</formula>
    </cfRule>
    <cfRule type="expression" dxfId="1369" priority="783" stopIfTrue="1">
      <formula>G7=병가키</formula>
    </cfRule>
    <cfRule type="expression" dxfId="1368" priority="784" stopIfTrue="1">
      <formula>G7=개인사유키</formula>
    </cfRule>
    <cfRule type="expression" dxfId="1367" priority="785" stopIfTrue="1">
      <formula>G7=휴가키</formula>
    </cfRule>
  </conditionalFormatting>
  <conditionalFormatting sqref="H7">
    <cfRule type="expression" priority="774" stopIfTrue="1">
      <formula>H7=""</formula>
    </cfRule>
  </conditionalFormatting>
  <conditionalFormatting sqref="H7">
    <cfRule type="expression" dxfId="1366" priority="775" stopIfTrue="1">
      <formula>H7=사용자지정키2</formula>
    </cfRule>
    <cfRule type="expression" dxfId="1365" priority="776" stopIfTrue="1">
      <formula>H7=사용자지정키1</formula>
    </cfRule>
    <cfRule type="expression" dxfId="1364" priority="777" stopIfTrue="1">
      <formula>H7=병가키</formula>
    </cfRule>
    <cfRule type="expression" dxfId="1363" priority="778" stopIfTrue="1">
      <formula>H7=개인사유키</formula>
    </cfRule>
    <cfRule type="expression" dxfId="1362" priority="779" stopIfTrue="1">
      <formula>H7=휴가키</formula>
    </cfRule>
  </conditionalFormatting>
  <conditionalFormatting sqref="I8">
    <cfRule type="expression" priority="768" stopIfTrue="1">
      <formula>I8=""</formula>
    </cfRule>
  </conditionalFormatting>
  <conditionalFormatting sqref="I8">
    <cfRule type="expression" dxfId="1361" priority="769" stopIfTrue="1">
      <formula>I8=사용자지정키2</formula>
    </cfRule>
    <cfRule type="expression" dxfId="1360" priority="770" stopIfTrue="1">
      <formula>I8=사용자지정키1</formula>
    </cfRule>
    <cfRule type="expression" dxfId="1359" priority="771" stopIfTrue="1">
      <formula>I8=병가키</formula>
    </cfRule>
    <cfRule type="expression" dxfId="1358" priority="772" stopIfTrue="1">
      <formula>I8=개인사유키</formula>
    </cfRule>
    <cfRule type="expression" dxfId="1357" priority="773" stopIfTrue="1">
      <formula>I8=휴가키</formula>
    </cfRule>
  </conditionalFormatting>
  <conditionalFormatting sqref="J8">
    <cfRule type="expression" priority="762" stopIfTrue="1">
      <formula>J8=""</formula>
    </cfRule>
  </conditionalFormatting>
  <conditionalFormatting sqref="J8">
    <cfRule type="expression" dxfId="1356" priority="763" stopIfTrue="1">
      <formula>J8=사용자지정키2</formula>
    </cfRule>
    <cfRule type="expression" dxfId="1355" priority="764" stopIfTrue="1">
      <formula>J8=사용자지정키1</formula>
    </cfRule>
    <cfRule type="expression" dxfId="1354" priority="765" stopIfTrue="1">
      <formula>J8=병가키</formula>
    </cfRule>
    <cfRule type="expression" dxfId="1353" priority="766" stopIfTrue="1">
      <formula>J8=개인사유키</formula>
    </cfRule>
    <cfRule type="expression" dxfId="1352" priority="767" stopIfTrue="1">
      <formula>J8=휴가키</formula>
    </cfRule>
  </conditionalFormatting>
  <conditionalFormatting sqref="K8">
    <cfRule type="expression" priority="756" stopIfTrue="1">
      <formula>K8=""</formula>
    </cfRule>
  </conditionalFormatting>
  <conditionalFormatting sqref="K8">
    <cfRule type="expression" dxfId="1351" priority="757" stopIfTrue="1">
      <formula>K8=사용자지정키2</formula>
    </cfRule>
    <cfRule type="expression" dxfId="1350" priority="758" stopIfTrue="1">
      <formula>K8=사용자지정키1</formula>
    </cfRule>
    <cfRule type="expression" dxfId="1349" priority="759" stopIfTrue="1">
      <formula>K8=병가키</formula>
    </cfRule>
    <cfRule type="expression" dxfId="1348" priority="760" stopIfTrue="1">
      <formula>K8=개인사유키</formula>
    </cfRule>
    <cfRule type="expression" dxfId="1347" priority="761" stopIfTrue="1">
      <formula>K8=휴가키</formula>
    </cfRule>
  </conditionalFormatting>
  <conditionalFormatting sqref="L8">
    <cfRule type="expression" priority="750" stopIfTrue="1">
      <formula>L8=""</formula>
    </cfRule>
  </conditionalFormatting>
  <conditionalFormatting sqref="L8">
    <cfRule type="expression" dxfId="1346" priority="751" stopIfTrue="1">
      <formula>L8=사용자지정키2</formula>
    </cfRule>
    <cfRule type="expression" dxfId="1345" priority="752" stopIfTrue="1">
      <formula>L8=사용자지정키1</formula>
    </cfRule>
    <cfRule type="expression" dxfId="1344" priority="753" stopIfTrue="1">
      <formula>L8=병가키</formula>
    </cfRule>
    <cfRule type="expression" dxfId="1343" priority="754" stopIfTrue="1">
      <formula>L8=개인사유키</formula>
    </cfRule>
    <cfRule type="expression" dxfId="1342" priority="755" stopIfTrue="1">
      <formula>L8=휴가키</formula>
    </cfRule>
  </conditionalFormatting>
  <conditionalFormatting sqref="N9">
    <cfRule type="expression" priority="744" stopIfTrue="1">
      <formula>N9=""</formula>
    </cfRule>
  </conditionalFormatting>
  <conditionalFormatting sqref="N9">
    <cfRule type="expression" dxfId="1341" priority="745" stopIfTrue="1">
      <formula>N9=사용자지정키2</formula>
    </cfRule>
    <cfRule type="expression" dxfId="1340" priority="746" stopIfTrue="1">
      <formula>N9=사용자지정키1</formula>
    </cfRule>
    <cfRule type="expression" dxfId="1339" priority="747" stopIfTrue="1">
      <formula>N9=병가키</formula>
    </cfRule>
    <cfRule type="expression" dxfId="1338" priority="748" stopIfTrue="1">
      <formula>N9=개인사유키</formula>
    </cfRule>
    <cfRule type="expression" dxfId="1337" priority="749" stopIfTrue="1">
      <formula>N9=휴가키</formula>
    </cfRule>
  </conditionalFormatting>
  <conditionalFormatting sqref="O9">
    <cfRule type="expression" priority="738" stopIfTrue="1">
      <formula>O9=""</formula>
    </cfRule>
  </conditionalFormatting>
  <conditionalFormatting sqref="O9">
    <cfRule type="expression" dxfId="1336" priority="739" stopIfTrue="1">
      <formula>O9=사용자지정키2</formula>
    </cfRule>
    <cfRule type="expression" dxfId="1335" priority="740" stopIfTrue="1">
      <formula>O9=사용자지정키1</formula>
    </cfRule>
    <cfRule type="expression" dxfId="1334" priority="741" stopIfTrue="1">
      <formula>O9=병가키</formula>
    </cfRule>
    <cfRule type="expression" dxfId="1333" priority="742" stopIfTrue="1">
      <formula>O9=개인사유키</formula>
    </cfRule>
    <cfRule type="expression" dxfId="1332" priority="743" stopIfTrue="1">
      <formula>O9=휴가키</formula>
    </cfRule>
  </conditionalFormatting>
  <conditionalFormatting sqref="V10">
    <cfRule type="expression" priority="732" stopIfTrue="1">
      <formula>V10=""</formula>
    </cfRule>
  </conditionalFormatting>
  <conditionalFormatting sqref="V10">
    <cfRule type="expression" dxfId="1331" priority="733" stopIfTrue="1">
      <formula>V10=사용자지정키2</formula>
    </cfRule>
    <cfRule type="expression" dxfId="1330" priority="734" stopIfTrue="1">
      <formula>V10=사용자지정키1</formula>
    </cfRule>
    <cfRule type="expression" dxfId="1329" priority="735" stopIfTrue="1">
      <formula>V10=병가키</formula>
    </cfRule>
    <cfRule type="expression" dxfId="1328" priority="736" stopIfTrue="1">
      <formula>V10=개인사유키</formula>
    </cfRule>
    <cfRule type="expression" dxfId="1327" priority="737" stopIfTrue="1">
      <formula>V10=휴가키</formula>
    </cfRule>
  </conditionalFormatting>
  <conditionalFormatting sqref="C23:P23 Q21:Q23 AD29:AE29 C26:E26 C27:Q28 C29:Y30 C25:Q25">
    <cfRule type="expression" priority="726" stopIfTrue="1">
      <formula>C21=""</formula>
    </cfRule>
  </conditionalFormatting>
  <conditionalFormatting sqref="C23:P23 Q21:Q23 AD29:AE29 C26:E26 C27:Q28 C29:Y30 C25:Q25">
    <cfRule type="expression" dxfId="1326" priority="727" stopIfTrue="1">
      <formula>C21=사용자지정키2</formula>
    </cfRule>
    <cfRule type="expression" dxfId="1325" priority="728" stopIfTrue="1">
      <formula>C21=사용자지정키1</formula>
    </cfRule>
    <cfRule type="expression" dxfId="1324" priority="729" stopIfTrue="1">
      <formula>C21=병가키</formula>
    </cfRule>
    <cfRule type="expression" dxfId="1323" priority="730" stopIfTrue="1">
      <formula>C21=개인사유키</formula>
    </cfRule>
    <cfRule type="expression" dxfId="1322" priority="731" stopIfTrue="1">
      <formula>C21=휴가키</formula>
    </cfRule>
  </conditionalFormatting>
  <conditionalFormatting sqref="N15 R28:T28 J15:L15 C18:D18 N22:O22 O21:P21 W18:X18 R23 R27 R22:S22 C21:L22 AA26:AG26 X21:Z21 AB21:AG22 X22:X23 AC23:AG23 AA28:AG28 AA27 AG27 AA23 R21 L18 AA25 AC25:AG25 X25 R25 Z18:AG18 AC27:AE27">
    <cfRule type="expression" priority="720" stopIfTrue="1">
      <formula>C15=""</formula>
    </cfRule>
  </conditionalFormatting>
  <conditionalFormatting sqref="N15 R28:T28 J15:L15 C18:D18 N22:O22 O21:P21 W18:X18 R23 R27 R22:S22 C21:L22 AA26:AG26 X21:Z21 AB21:AG22 X22:X23 AC23:AG23 AA28:AG28 AA27 AG27 AA23 R21 L18 AA25 AC25:AG25 X25 R25 Z18:AG18 AC27:AE27">
    <cfRule type="expression" dxfId="1321" priority="721" stopIfTrue="1">
      <formula>C15=사용자지정키2</formula>
    </cfRule>
    <cfRule type="expression" dxfId="1320" priority="722" stopIfTrue="1">
      <formula>C15=사용자지정키1</formula>
    </cfRule>
    <cfRule type="expression" dxfId="1319" priority="723" stopIfTrue="1">
      <formula>C15=병가키</formula>
    </cfRule>
    <cfRule type="expression" dxfId="1318" priority="724" stopIfTrue="1">
      <formula>C15=개인사유키</formula>
    </cfRule>
    <cfRule type="expression" dxfId="1317" priority="725" stopIfTrue="1">
      <formula>C15=휴가키</formula>
    </cfRule>
  </conditionalFormatting>
  <conditionalFormatting sqref="M15">
    <cfRule type="expression" priority="714" stopIfTrue="1">
      <formula>M15=""</formula>
    </cfRule>
  </conditionalFormatting>
  <conditionalFormatting sqref="M15">
    <cfRule type="expression" dxfId="1316" priority="715" stopIfTrue="1">
      <formula>M15=사용자지정키2</formula>
    </cfRule>
    <cfRule type="expression" dxfId="1315" priority="716" stopIfTrue="1">
      <formula>M15=사용자지정키1</formula>
    </cfRule>
    <cfRule type="expression" dxfId="1314" priority="717" stopIfTrue="1">
      <formula>M15=병가키</formula>
    </cfRule>
    <cfRule type="expression" dxfId="1313" priority="718" stopIfTrue="1">
      <formula>M15=개인사유키</formula>
    </cfRule>
    <cfRule type="expression" dxfId="1312" priority="719" stopIfTrue="1">
      <formula>M15=휴가키</formula>
    </cfRule>
  </conditionalFormatting>
  <conditionalFormatting sqref="T22">
    <cfRule type="expression" priority="708" stopIfTrue="1">
      <formula>T22=""</formula>
    </cfRule>
  </conditionalFormatting>
  <conditionalFormatting sqref="T22">
    <cfRule type="expression" dxfId="1311" priority="709" stopIfTrue="1">
      <formula>T22=사용자지정키2</formula>
    </cfRule>
    <cfRule type="expression" dxfId="1310" priority="710" stopIfTrue="1">
      <formula>T22=사용자지정키1</formula>
    </cfRule>
    <cfRule type="expression" dxfId="1309" priority="711" stopIfTrue="1">
      <formula>T22=병가키</formula>
    </cfRule>
    <cfRule type="expression" dxfId="1308" priority="712" stopIfTrue="1">
      <formula>T22=개인사유키</formula>
    </cfRule>
    <cfRule type="expression" dxfId="1307" priority="713" stopIfTrue="1">
      <formula>T22=휴가키</formula>
    </cfRule>
  </conditionalFormatting>
  <conditionalFormatting sqref="O15">
    <cfRule type="expression" priority="702" stopIfTrue="1">
      <formula>O15=""</formula>
    </cfRule>
  </conditionalFormatting>
  <conditionalFormatting sqref="O15">
    <cfRule type="expression" dxfId="1306" priority="703" stopIfTrue="1">
      <formula>O15=사용자지정키2</formula>
    </cfRule>
    <cfRule type="expression" dxfId="1305" priority="704" stopIfTrue="1">
      <formula>O15=사용자지정키1</formula>
    </cfRule>
    <cfRule type="expression" dxfId="1304" priority="705" stopIfTrue="1">
      <formula>O15=병가키</formula>
    </cfRule>
    <cfRule type="expression" dxfId="1303" priority="706" stopIfTrue="1">
      <formula>O15=개인사유키</formula>
    </cfRule>
    <cfRule type="expression" dxfId="1302" priority="707" stopIfTrue="1">
      <formula>O15=휴가키</formula>
    </cfRule>
  </conditionalFormatting>
  <conditionalFormatting sqref="M22">
    <cfRule type="expression" priority="696" stopIfTrue="1">
      <formula>M22=""</formula>
    </cfRule>
  </conditionalFormatting>
  <conditionalFormatting sqref="M22">
    <cfRule type="expression" dxfId="1301" priority="697" stopIfTrue="1">
      <formula>M22=사용자지정키2</formula>
    </cfRule>
    <cfRule type="expression" dxfId="1300" priority="698" stopIfTrue="1">
      <formula>M22=사용자지정키1</formula>
    </cfRule>
    <cfRule type="expression" dxfId="1299" priority="699" stopIfTrue="1">
      <formula>M22=병가키</formula>
    </cfRule>
    <cfRule type="expression" dxfId="1298" priority="700" stopIfTrue="1">
      <formula>M22=개인사유키</formula>
    </cfRule>
    <cfRule type="expression" dxfId="1297" priority="701" stopIfTrue="1">
      <formula>M22=휴가키</formula>
    </cfRule>
  </conditionalFormatting>
  <conditionalFormatting sqref="V18">
    <cfRule type="expression" priority="690" stopIfTrue="1">
      <formula>V18=""</formula>
    </cfRule>
  </conditionalFormatting>
  <conditionalFormatting sqref="V18">
    <cfRule type="expression" dxfId="1296" priority="691" stopIfTrue="1">
      <formula>V18=사용자지정키2</formula>
    </cfRule>
    <cfRule type="expression" dxfId="1295" priority="692" stopIfTrue="1">
      <formula>V18=사용자지정키1</formula>
    </cfRule>
    <cfRule type="expression" dxfId="1294" priority="693" stopIfTrue="1">
      <formula>V18=병가키</formula>
    </cfRule>
    <cfRule type="expression" dxfId="1293" priority="694" stopIfTrue="1">
      <formula>V18=개인사유키</formula>
    </cfRule>
    <cfRule type="expression" dxfId="1292" priority="695" stopIfTrue="1">
      <formula>V18=휴가키</formula>
    </cfRule>
  </conditionalFormatting>
  <conditionalFormatting sqref="H15">
    <cfRule type="expression" priority="684" stopIfTrue="1">
      <formula>H15=""</formula>
    </cfRule>
  </conditionalFormatting>
  <conditionalFormatting sqref="H15">
    <cfRule type="expression" dxfId="1291" priority="685" stopIfTrue="1">
      <formula>H15=사용자지정키2</formula>
    </cfRule>
    <cfRule type="expression" dxfId="1290" priority="686" stopIfTrue="1">
      <formula>H15=사용자지정키1</formula>
    </cfRule>
    <cfRule type="expression" dxfId="1289" priority="687" stopIfTrue="1">
      <formula>H15=병가키</formula>
    </cfRule>
    <cfRule type="expression" dxfId="1288" priority="688" stopIfTrue="1">
      <formula>H15=개인사유키</formula>
    </cfRule>
    <cfRule type="expression" dxfId="1287" priority="689" stopIfTrue="1">
      <formula>H15=휴가키</formula>
    </cfRule>
  </conditionalFormatting>
  <conditionalFormatting sqref="M18">
    <cfRule type="expression" priority="678" stopIfTrue="1">
      <formula>M18=""</formula>
    </cfRule>
  </conditionalFormatting>
  <conditionalFormatting sqref="M18">
    <cfRule type="expression" dxfId="1286" priority="679" stopIfTrue="1">
      <formula>M18=사용자지정키2</formula>
    </cfRule>
    <cfRule type="expression" dxfId="1285" priority="680" stopIfTrue="1">
      <formula>M18=사용자지정키1</formula>
    </cfRule>
    <cfRule type="expression" dxfId="1284" priority="681" stopIfTrue="1">
      <formula>M18=병가키</formula>
    </cfRule>
    <cfRule type="expression" dxfId="1283" priority="682" stopIfTrue="1">
      <formula>M18=개인사유키</formula>
    </cfRule>
    <cfRule type="expression" dxfId="1282" priority="683" stopIfTrue="1">
      <formula>M18=휴가키</formula>
    </cfRule>
  </conditionalFormatting>
  <conditionalFormatting sqref="M21:N21">
    <cfRule type="expression" priority="672" stopIfTrue="1">
      <formula>M21=""</formula>
    </cfRule>
  </conditionalFormatting>
  <conditionalFormatting sqref="M21:N21">
    <cfRule type="expression" dxfId="1281" priority="673" stopIfTrue="1">
      <formula>M21=사용자지정키2</formula>
    </cfRule>
    <cfRule type="expression" dxfId="1280" priority="674" stopIfTrue="1">
      <formula>M21=사용자지정키1</formula>
    </cfRule>
    <cfRule type="expression" dxfId="1279" priority="675" stopIfTrue="1">
      <formula>M21=병가키</formula>
    </cfRule>
    <cfRule type="expression" dxfId="1278" priority="676" stopIfTrue="1">
      <formula>M21=개인사유키</formula>
    </cfRule>
    <cfRule type="expression" dxfId="1277" priority="677" stopIfTrue="1">
      <formula>M21=휴가키</formula>
    </cfRule>
  </conditionalFormatting>
  <conditionalFormatting sqref="S23:T23 S25:T25">
    <cfRule type="expression" priority="666" stopIfTrue="1">
      <formula>S23=""</formula>
    </cfRule>
  </conditionalFormatting>
  <conditionalFormatting sqref="S23:T23 S25:T25">
    <cfRule type="expression" dxfId="1276" priority="667" stopIfTrue="1">
      <formula>S23=사용자지정키2</formula>
    </cfRule>
    <cfRule type="expression" dxfId="1275" priority="668" stopIfTrue="1">
      <formula>S23=사용자지정키1</formula>
    </cfRule>
    <cfRule type="expression" dxfId="1274" priority="669" stopIfTrue="1">
      <formula>S23=병가키</formula>
    </cfRule>
    <cfRule type="expression" dxfId="1273" priority="670" stopIfTrue="1">
      <formula>S23=개인사유키</formula>
    </cfRule>
    <cfRule type="expression" dxfId="1272" priority="671" stopIfTrue="1">
      <formula>S23=휴가키</formula>
    </cfRule>
  </conditionalFormatting>
  <conditionalFormatting sqref="S27:T27">
    <cfRule type="expression" priority="660" stopIfTrue="1">
      <formula>S27=""</formula>
    </cfRule>
  </conditionalFormatting>
  <conditionalFormatting sqref="S27:T27">
    <cfRule type="expression" dxfId="1271" priority="661" stopIfTrue="1">
      <formula>S27=사용자지정키2</formula>
    </cfRule>
    <cfRule type="expression" dxfId="1270" priority="662" stopIfTrue="1">
      <formula>S27=사용자지정키1</formula>
    </cfRule>
    <cfRule type="expression" dxfId="1269" priority="663" stopIfTrue="1">
      <formula>S27=병가키</formula>
    </cfRule>
    <cfRule type="expression" dxfId="1268" priority="664" stopIfTrue="1">
      <formula>S27=개인사유키</formula>
    </cfRule>
    <cfRule type="expression" dxfId="1267" priority="665" stopIfTrue="1">
      <formula>S27=휴가키</formula>
    </cfRule>
  </conditionalFormatting>
  <conditionalFormatting sqref="V27">
    <cfRule type="expression" priority="654" stopIfTrue="1">
      <formula>V27=""</formula>
    </cfRule>
  </conditionalFormatting>
  <conditionalFormatting sqref="V27">
    <cfRule type="expression" dxfId="1266" priority="655" stopIfTrue="1">
      <formula>V27=사용자지정키2</formula>
    </cfRule>
    <cfRule type="expression" dxfId="1265" priority="656" stopIfTrue="1">
      <formula>V27=사용자지정키1</formula>
    </cfRule>
    <cfRule type="expression" dxfId="1264" priority="657" stopIfTrue="1">
      <formula>V27=병가키</formula>
    </cfRule>
    <cfRule type="expression" dxfId="1263" priority="658" stopIfTrue="1">
      <formula>V27=개인사유키</formula>
    </cfRule>
    <cfRule type="expression" dxfId="1262" priority="659" stopIfTrue="1">
      <formula>V27=휴가키</formula>
    </cfRule>
  </conditionalFormatting>
  <conditionalFormatting sqref="AB29">
    <cfRule type="expression" priority="648" stopIfTrue="1">
      <formula>AB29=""</formula>
    </cfRule>
  </conditionalFormatting>
  <conditionalFormatting sqref="AB29">
    <cfRule type="expression" dxfId="1261" priority="649" stopIfTrue="1">
      <formula>AB29=사용자지정키2</formula>
    </cfRule>
    <cfRule type="expression" dxfId="1260" priority="650" stopIfTrue="1">
      <formula>AB29=사용자지정키1</formula>
    </cfRule>
    <cfRule type="expression" dxfId="1259" priority="651" stopIfTrue="1">
      <formula>AB29=병가키</formula>
    </cfRule>
    <cfRule type="expression" dxfId="1258" priority="652" stopIfTrue="1">
      <formula>AB29=개인사유키</formula>
    </cfRule>
    <cfRule type="expression" dxfId="1257" priority="653" stopIfTrue="1">
      <formula>AB29=휴가키</formula>
    </cfRule>
  </conditionalFormatting>
  <conditionalFormatting sqref="P22">
    <cfRule type="expression" priority="642" stopIfTrue="1">
      <formula>P22=""</formula>
    </cfRule>
  </conditionalFormatting>
  <conditionalFormatting sqref="P22">
    <cfRule type="expression" dxfId="1256" priority="643" stopIfTrue="1">
      <formula>P22=사용자지정키2</formula>
    </cfRule>
    <cfRule type="expression" dxfId="1255" priority="644" stopIfTrue="1">
      <formula>P22=사용자지정키1</formula>
    </cfRule>
    <cfRule type="expression" dxfId="1254" priority="645" stopIfTrue="1">
      <formula>P22=병가키</formula>
    </cfRule>
    <cfRule type="expression" dxfId="1253" priority="646" stopIfTrue="1">
      <formula>P22=개인사유키</formula>
    </cfRule>
    <cfRule type="expression" dxfId="1252" priority="647" stopIfTrue="1">
      <formula>P22=휴가키</formula>
    </cfRule>
  </conditionalFormatting>
  <conditionalFormatting sqref="V28">
    <cfRule type="expression" priority="636" stopIfTrue="1">
      <formula>V28=""</formula>
    </cfRule>
  </conditionalFormatting>
  <conditionalFormatting sqref="V28">
    <cfRule type="expression" dxfId="1251" priority="637" stopIfTrue="1">
      <formula>V28=사용자지정키2</formula>
    </cfRule>
    <cfRule type="expression" dxfId="1250" priority="638" stopIfTrue="1">
      <formula>V28=사용자지정키1</formula>
    </cfRule>
    <cfRule type="expression" dxfId="1249" priority="639" stopIfTrue="1">
      <formula>V28=병가키</formula>
    </cfRule>
    <cfRule type="expression" dxfId="1248" priority="640" stopIfTrue="1">
      <formula>V28=개인사유키</formula>
    </cfRule>
    <cfRule type="expression" dxfId="1247" priority="641" stopIfTrue="1">
      <formula>V28=휴가키</formula>
    </cfRule>
  </conditionalFormatting>
  <conditionalFormatting sqref="W28">
    <cfRule type="expression" priority="630" stopIfTrue="1">
      <formula>W28=""</formula>
    </cfRule>
  </conditionalFormatting>
  <conditionalFormatting sqref="W28">
    <cfRule type="expression" dxfId="1246" priority="631" stopIfTrue="1">
      <formula>W28=사용자지정키2</formula>
    </cfRule>
    <cfRule type="expression" dxfId="1245" priority="632" stopIfTrue="1">
      <formula>W28=사용자지정키1</formula>
    </cfRule>
    <cfRule type="expression" dxfId="1244" priority="633" stopIfTrue="1">
      <formula>W28=병가키</formula>
    </cfRule>
    <cfRule type="expression" dxfId="1243" priority="634" stopIfTrue="1">
      <formula>W28=개인사유키</formula>
    </cfRule>
    <cfRule type="expression" dxfId="1242" priority="635" stopIfTrue="1">
      <formula>W28=휴가키</formula>
    </cfRule>
  </conditionalFormatting>
  <conditionalFormatting sqref="X28">
    <cfRule type="expression" priority="624" stopIfTrue="1">
      <formula>X28=""</formula>
    </cfRule>
  </conditionalFormatting>
  <conditionalFormatting sqref="X28">
    <cfRule type="expression" dxfId="1241" priority="625" stopIfTrue="1">
      <formula>X28=사용자지정키2</formula>
    </cfRule>
    <cfRule type="expression" dxfId="1240" priority="626" stopIfTrue="1">
      <formula>X28=사용자지정키1</formula>
    </cfRule>
    <cfRule type="expression" dxfId="1239" priority="627" stopIfTrue="1">
      <formula>X28=병가키</formula>
    </cfRule>
    <cfRule type="expression" dxfId="1238" priority="628" stopIfTrue="1">
      <formula>X28=개인사유키</formula>
    </cfRule>
    <cfRule type="expression" dxfId="1237" priority="629" stopIfTrue="1">
      <formula>X28=휴가키</formula>
    </cfRule>
  </conditionalFormatting>
  <conditionalFormatting sqref="AH7:AH11">
    <cfRule type="dataBar" priority="834">
      <dataBar>
        <cfvo type="min"/>
        <cfvo type="formula" val="DATEDIF(DATE(달력연도,2,1),DATE(달력연도,3,1),&quot;d&quot;)"/>
        <color theme="2" tint="-0.249977111117893"/>
      </dataBar>
      <extLst>
        <ext xmlns:x14="http://schemas.microsoft.com/office/spreadsheetml/2009/9/main" uri="{B025F937-C7B1-47D3-B67F-A62EFF666E3E}">
          <x14:id>{6E14EAC3-6F80-4CA0-890E-3FF623036A19}</x14:id>
        </ext>
      </extLst>
    </cfRule>
  </conditionalFormatting>
  <conditionalFormatting sqref="Q17">
    <cfRule type="expression" priority="617" stopIfTrue="1">
      <formula>Q17=""</formula>
    </cfRule>
  </conditionalFormatting>
  <conditionalFormatting sqref="Q17">
    <cfRule type="expression" dxfId="1236" priority="618" stopIfTrue="1">
      <formula>Q17=사용자지정키2</formula>
    </cfRule>
    <cfRule type="expression" dxfId="1235" priority="619" stopIfTrue="1">
      <formula>Q17=사용자지정키1</formula>
    </cfRule>
    <cfRule type="expression" dxfId="1234" priority="620" stopIfTrue="1">
      <formula>Q17=병가키</formula>
    </cfRule>
    <cfRule type="expression" dxfId="1233" priority="621" stopIfTrue="1">
      <formula>Q17=개인사유키</formula>
    </cfRule>
    <cfRule type="expression" dxfId="1232" priority="622" stopIfTrue="1">
      <formula>Q17=휴가키</formula>
    </cfRule>
  </conditionalFormatting>
  <conditionalFormatting sqref="R17:S17 U17:AG17 R16:U16 W16:AG16 C17:H17 C16:E16">
    <cfRule type="expression" priority="611" stopIfTrue="1">
      <formula>C16=""</formula>
    </cfRule>
  </conditionalFormatting>
  <conditionalFormatting sqref="R17:S17 U17:AG17 R16:U16 W16:AG16 C17:H17 C16:E16">
    <cfRule type="expression" dxfId="1231" priority="612" stopIfTrue="1">
      <formula>C16=사용자지정키2</formula>
    </cfRule>
    <cfRule type="expression" dxfId="1230" priority="613" stopIfTrue="1">
      <formula>C16=사용자지정키1</formula>
    </cfRule>
    <cfRule type="expression" dxfId="1229" priority="614" stopIfTrue="1">
      <formula>C16=병가키</formula>
    </cfRule>
    <cfRule type="expression" dxfId="1228" priority="615" stopIfTrue="1">
      <formula>C16=개인사유키</formula>
    </cfRule>
    <cfRule type="expression" dxfId="1227" priority="616" stopIfTrue="1">
      <formula>C16=휴가키</formula>
    </cfRule>
  </conditionalFormatting>
  <conditionalFormatting sqref="T17">
    <cfRule type="expression" priority="605" stopIfTrue="1">
      <formula>T17=""</formula>
    </cfRule>
  </conditionalFormatting>
  <conditionalFormatting sqref="T17">
    <cfRule type="expression" dxfId="1226" priority="606" stopIfTrue="1">
      <formula>T17=사용자지정키2</formula>
    </cfRule>
    <cfRule type="expression" dxfId="1225" priority="607" stopIfTrue="1">
      <formula>T17=사용자지정키1</formula>
    </cfRule>
    <cfRule type="expression" dxfId="1224" priority="608" stopIfTrue="1">
      <formula>T17=병가키</formula>
    </cfRule>
    <cfRule type="expression" dxfId="1223" priority="609" stopIfTrue="1">
      <formula>T17=개인사유키</formula>
    </cfRule>
    <cfRule type="expression" dxfId="1222" priority="610" stopIfTrue="1">
      <formula>T17=휴가키</formula>
    </cfRule>
  </conditionalFormatting>
  <conditionalFormatting sqref="Q16">
    <cfRule type="expression" priority="599" stopIfTrue="1">
      <formula>Q16=""</formula>
    </cfRule>
  </conditionalFormatting>
  <conditionalFormatting sqref="Q16">
    <cfRule type="expression" dxfId="1221" priority="600" stopIfTrue="1">
      <formula>Q16=사용자지정키2</formula>
    </cfRule>
    <cfRule type="expression" dxfId="1220" priority="601" stopIfTrue="1">
      <formula>Q16=사용자지정키1</formula>
    </cfRule>
    <cfRule type="expression" dxfId="1219" priority="602" stopIfTrue="1">
      <formula>Q16=병가키</formula>
    </cfRule>
    <cfRule type="expression" dxfId="1218" priority="603" stopIfTrue="1">
      <formula>Q16=개인사유키</formula>
    </cfRule>
    <cfRule type="expression" dxfId="1217" priority="604" stopIfTrue="1">
      <formula>Q16=휴가키</formula>
    </cfRule>
  </conditionalFormatting>
  <conditionalFormatting sqref="V16">
    <cfRule type="expression" priority="593" stopIfTrue="1">
      <formula>V16=""</formula>
    </cfRule>
  </conditionalFormatting>
  <conditionalFormatting sqref="V16">
    <cfRule type="expression" dxfId="1216" priority="594" stopIfTrue="1">
      <formula>V16=사용자지정키2</formula>
    </cfRule>
    <cfRule type="expression" dxfId="1215" priority="595" stopIfTrue="1">
      <formula>V16=사용자지정키1</formula>
    </cfRule>
    <cfRule type="expression" dxfId="1214" priority="596" stopIfTrue="1">
      <formula>V16=병가키</formula>
    </cfRule>
    <cfRule type="expression" dxfId="1213" priority="597" stopIfTrue="1">
      <formula>V16=개인사유키</formula>
    </cfRule>
    <cfRule type="expression" dxfId="1212" priority="598" stopIfTrue="1">
      <formula>V16=휴가키</formula>
    </cfRule>
  </conditionalFormatting>
  <conditionalFormatting sqref="AH16:AH17">
    <cfRule type="dataBar" priority="623">
      <dataBar>
        <cfvo type="min"/>
        <cfvo type="formula" val="DATEDIF(DATE(달력연도,2,1),DATE(달력연도,3,1),&quot;d&quot;)"/>
        <color theme="2" tint="-0.249977111117893"/>
      </dataBar>
      <extLst>
        <ext xmlns:x14="http://schemas.microsoft.com/office/spreadsheetml/2009/9/main" uri="{B025F937-C7B1-47D3-B67F-A62EFF666E3E}">
          <x14:id>{DD000FF6-6D3B-485D-ABFF-176527F30490}</x14:id>
        </ext>
      </extLst>
    </cfRule>
  </conditionalFormatting>
  <conditionalFormatting sqref="I15">
    <cfRule type="expression" priority="569" stopIfTrue="1">
      <formula>I15=""</formula>
    </cfRule>
  </conditionalFormatting>
  <conditionalFormatting sqref="I15">
    <cfRule type="expression" dxfId="1211" priority="570" stopIfTrue="1">
      <formula>I15=사용자지정키2</formula>
    </cfRule>
    <cfRule type="expression" dxfId="1210" priority="571" stopIfTrue="1">
      <formula>I15=사용자지정키1</formula>
    </cfRule>
    <cfRule type="expression" dxfId="1209" priority="572" stopIfTrue="1">
      <formula>I15=병가키</formula>
    </cfRule>
    <cfRule type="expression" dxfId="1208" priority="573" stopIfTrue="1">
      <formula>I15=개인사유키</formula>
    </cfRule>
    <cfRule type="expression" dxfId="1207" priority="574" stopIfTrue="1">
      <formula>I15=휴가키</formula>
    </cfRule>
  </conditionalFormatting>
  <conditionalFormatting sqref="U18">
    <cfRule type="expression" priority="587" stopIfTrue="1">
      <formula>U18=""</formula>
    </cfRule>
  </conditionalFormatting>
  <conditionalFormatting sqref="U18">
    <cfRule type="expression" dxfId="1206" priority="588" stopIfTrue="1">
      <formula>U18=사용자지정키2</formula>
    </cfRule>
    <cfRule type="expression" dxfId="1205" priority="589" stopIfTrue="1">
      <formula>U18=사용자지정키1</formula>
    </cfRule>
    <cfRule type="expression" dxfId="1204" priority="590" stopIfTrue="1">
      <formula>U18=병가키</formula>
    </cfRule>
    <cfRule type="expression" dxfId="1203" priority="591" stopIfTrue="1">
      <formula>U18=개인사유키</formula>
    </cfRule>
    <cfRule type="expression" dxfId="1202" priority="592" stopIfTrue="1">
      <formula>U18=휴가키</formula>
    </cfRule>
  </conditionalFormatting>
  <conditionalFormatting sqref="U23:W23 U25:W25">
    <cfRule type="expression" priority="581" stopIfTrue="1">
      <formula>U23=""</formula>
    </cfRule>
  </conditionalFormatting>
  <conditionalFormatting sqref="U23:W23 U25:W25">
    <cfRule type="expression" dxfId="1201" priority="582" stopIfTrue="1">
      <formula>U23=사용자지정키2</formula>
    </cfRule>
    <cfRule type="expression" dxfId="1200" priority="583" stopIfTrue="1">
      <formula>U23=사용자지정키1</formula>
    </cfRule>
    <cfRule type="expression" dxfId="1199" priority="584" stopIfTrue="1">
      <formula>U23=병가키</formula>
    </cfRule>
    <cfRule type="expression" dxfId="1198" priority="585" stopIfTrue="1">
      <formula>U23=개인사유키</formula>
    </cfRule>
    <cfRule type="expression" dxfId="1197" priority="586" stopIfTrue="1">
      <formula>U23=휴가키</formula>
    </cfRule>
  </conditionalFormatting>
  <conditionalFormatting sqref="W22">
    <cfRule type="expression" priority="575" stopIfTrue="1">
      <formula>W22=""</formula>
    </cfRule>
  </conditionalFormatting>
  <conditionalFormatting sqref="W22">
    <cfRule type="expression" dxfId="1196" priority="576" stopIfTrue="1">
      <formula>W22=사용자지정키2</formula>
    </cfRule>
    <cfRule type="expression" dxfId="1195" priority="577" stopIfTrue="1">
      <formula>W22=사용자지정키1</formula>
    </cfRule>
    <cfRule type="expression" dxfId="1194" priority="578" stopIfTrue="1">
      <formula>W22=병가키</formula>
    </cfRule>
    <cfRule type="expression" dxfId="1193" priority="579" stopIfTrue="1">
      <formula>W22=개인사유키</formula>
    </cfRule>
    <cfRule type="expression" dxfId="1192" priority="580" stopIfTrue="1">
      <formula>W22=휴가키</formula>
    </cfRule>
  </conditionalFormatting>
  <conditionalFormatting sqref="M16">
    <cfRule type="expression" priority="436" stopIfTrue="1">
      <formula>M16=""</formula>
    </cfRule>
  </conditionalFormatting>
  <conditionalFormatting sqref="Z30:AA30 AC30:AD30">
    <cfRule type="expression" priority="424" stopIfTrue="1">
      <formula>Z30=""</formula>
    </cfRule>
  </conditionalFormatting>
  <conditionalFormatting sqref="Q19">
    <cfRule type="expression" priority="562" stopIfTrue="1">
      <formula>Q19=""</formula>
    </cfRule>
  </conditionalFormatting>
  <conditionalFormatting sqref="Q19">
    <cfRule type="expression" dxfId="1191" priority="563" stopIfTrue="1">
      <formula>Q19=사용자지정키2</formula>
    </cfRule>
    <cfRule type="expression" dxfId="1190" priority="564" stopIfTrue="1">
      <formula>Q19=사용자지정키1</formula>
    </cfRule>
    <cfRule type="expression" dxfId="1189" priority="565" stopIfTrue="1">
      <formula>Q19=병가키</formula>
    </cfRule>
    <cfRule type="expression" dxfId="1188" priority="566" stopIfTrue="1">
      <formula>Q19=개인사유키</formula>
    </cfRule>
    <cfRule type="expression" dxfId="1187" priority="567" stopIfTrue="1">
      <formula>Q19=휴가키</formula>
    </cfRule>
  </conditionalFormatting>
  <conditionalFormatting sqref="X19:AG19 O19:P19 R19:S19 C20:L20 AA20:AG20 C19:K19">
    <cfRule type="expression" priority="556" stopIfTrue="1">
      <formula>C19=""</formula>
    </cfRule>
  </conditionalFormatting>
  <conditionalFormatting sqref="X19:AG19 O19:P19 R19:S19 C20:L20 AA20:AG20 C19:K19">
    <cfRule type="expression" dxfId="1186" priority="557" stopIfTrue="1">
      <formula>C19=사용자지정키2</formula>
    </cfRule>
    <cfRule type="expression" dxfId="1185" priority="558" stopIfTrue="1">
      <formula>C19=사용자지정키1</formula>
    </cfRule>
    <cfRule type="expression" dxfId="1184" priority="559" stopIfTrue="1">
      <formula>C19=병가키</formula>
    </cfRule>
    <cfRule type="expression" dxfId="1183" priority="560" stopIfTrue="1">
      <formula>C19=개인사유키</formula>
    </cfRule>
    <cfRule type="expression" dxfId="1182" priority="561" stopIfTrue="1">
      <formula>C19=휴가키</formula>
    </cfRule>
  </conditionalFormatting>
  <conditionalFormatting sqref="T19">
    <cfRule type="expression" priority="550" stopIfTrue="1">
      <formula>T19=""</formula>
    </cfRule>
  </conditionalFormatting>
  <conditionalFormatting sqref="T19">
    <cfRule type="expression" dxfId="1181" priority="551" stopIfTrue="1">
      <formula>T19=사용자지정키2</formula>
    </cfRule>
    <cfRule type="expression" dxfId="1180" priority="552" stopIfTrue="1">
      <formula>T19=사용자지정키1</formula>
    </cfRule>
    <cfRule type="expression" dxfId="1179" priority="553" stopIfTrue="1">
      <formula>T19=병가키</formula>
    </cfRule>
    <cfRule type="expression" dxfId="1178" priority="554" stopIfTrue="1">
      <formula>T19=개인사유키</formula>
    </cfRule>
    <cfRule type="expression" dxfId="1177" priority="555" stopIfTrue="1">
      <formula>T19=휴가키</formula>
    </cfRule>
  </conditionalFormatting>
  <conditionalFormatting sqref="AH19:AH20">
    <cfRule type="dataBar" priority="568">
      <dataBar>
        <cfvo type="min"/>
        <cfvo type="formula" val="DATEDIF(DATE(달력연도,2,1),DATE(달력연도,3,1),&quot;d&quot;)"/>
        <color theme="2" tint="-0.249977111117893"/>
      </dataBar>
      <extLst>
        <ext xmlns:x14="http://schemas.microsoft.com/office/spreadsheetml/2009/9/main" uri="{B025F937-C7B1-47D3-B67F-A62EFF666E3E}">
          <x14:id>{575103AE-505D-43C9-9730-180D3B1F37C8}</x14:id>
        </ext>
      </extLst>
    </cfRule>
  </conditionalFormatting>
  <conditionalFormatting sqref="U20">
    <cfRule type="expression" priority="544" stopIfTrue="1">
      <formula>U20=""</formula>
    </cfRule>
  </conditionalFormatting>
  <conditionalFormatting sqref="U20">
    <cfRule type="expression" dxfId="1176" priority="545" stopIfTrue="1">
      <formula>U20=사용자지정키2</formula>
    </cfRule>
    <cfRule type="expression" dxfId="1175" priority="546" stopIfTrue="1">
      <formula>U20=사용자지정키1</formula>
    </cfRule>
    <cfRule type="expression" dxfId="1174" priority="547" stopIfTrue="1">
      <formula>U20=병가키</formula>
    </cfRule>
    <cfRule type="expression" dxfId="1173" priority="548" stopIfTrue="1">
      <formula>U20=개인사유키</formula>
    </cfRule>
    <cfRule type="expression" dxfId="1172" priority="549" stopIfTrue="1">
      <formula>U20=휴가키</formula>
    </cfRule>
  </conditionalFormatting>
  <conditionalFormatting sqref="AD7">
    <cfRule type="expression" priority="538" stopIfTrue="1">
      <formula>AD7=""</formula>
    </cfRule>
  </conditionalFormatting>
  <conditionalFormatting sqref="AD7">
    <cfRule type="expression" dxfId="1171" priority="539" stopIfTrue="1">
      <formula>AD7=사용자지정키2</formula>
    </cfRule>
    <cfRule type="expression" dxfId="1170" priority="540" stopIfTrue="1">
      <formula>AD7=사용자지정키1</formula>
    </cfRule>
    <cfRule type="expression" dxfId="1169" priority="541" stopIfTrue="1">
      <formula>AD7=병가키</formula>
    </cfRule>
    <cfRule type="expression" dxfId="1168" priority="542" stopIfTrue="1">
      <formula>AD7=개인사유키</formula>
    </cfRule>
    <cfRule type="expression" dxfId="1167" priority="543" stopIfTrue="1">
      <formula>AD7=휴가키</formula>
    </cfRule>
  </conditionalFormatting>
  <conditionalFormatting sqref="AE7">
    <cfRule type="expression" priority="532" stopIfTrue="1">
      <formula>AE7=""</formula>
    </cfRule>
  </conditionalFormatting>
  <conditionalFormatting sqref="AE7">
    <cfRule type="expression" dxfId="1166" priority="533" stopIfTrue="1">
      <formula>AE7=사용자지정키2</formula>
    </cfRule>
    <cfRule type="expression" dxfId="1165" priority="534" stopIfTrue="1">
      <formula>AE7=사용자지정키1</formula>
    </cfRule>
    <cfRule type="expression" dxfId="1164" priority="535" stopIfTrue="1">
      <formula>AE7=병가키</formula>
    </cfRule>
    <cfRule type="expression" dxfId="1163" priority="536" stopIfTrue="1">
      <formula>AE7=개인사유키</formula>
    </cfRule>
    <cfRule type="expression" dxfId="1162" priority="537" stopIfTrue="1">
      <formula>AE7=휴가키</formula>
    </cfRule>
  </conditionalFormatting>
  <conditionalFormatting sqref="AF7">
    <cfRule type="expression" priority="526" stopIfTrue="1">
      <formula>AF7=""</formula>
    </cfRule>
  </conditionalFormatting>
  <conditionalFormatting sqref="AF7">
    <cfRule type="expression" dxfId="1161" priority="527" stopIfTrue="1">
      <formula>AF7=사용자지정키2</formula>
    </cfRule>
    <cfRule type="expression" dxfId="1160" priority="528" stopIfTrue="1">
      <formula>AF7=사용자지정키1</formula>
    </cfRule>
    <cfRule type="expression" dxfId="1159" priority="529" stopIfTrue="1">
      <formula>AF7=병가키</formula>
    </cfRule>
    <cfRule type="expression" dxfId="1158" priority="530" stopIfTrue="1">
      <formula>AF7=개인사유키</formula>
    </cfRule>
    <cfRule type="expression" dxfId="1157" priority="531" stopIfTrue="1">
      <formula>AF7=휴가키</formula>
    </cfRule>
  </conditionalFormatting>
  <conditionalFormatting sqref="AG7">
    <cfRule type="expression" priority="520" stopIfTrue="1">
      <formula>AG7=""</formula>
    </cfRule>
  </conditionalFormatting>
  <conditionalFormatting sqref="AG7">
    <cfRule type="expression" dxfId="1156" priority="521" stopIfTrue="1">
      <formula>AG7=사용자지정키2</formula>
    </cfRule>
    <cfRule type="expression" dxfId="1155" priority="522" stopIfTrue="1">
      <formula>AG7=사용자지정키1</formula>
    </cfRule>
    <cfRule type="expression" dxfId="1154" priority="523" stopIfTrue="1">
      <formula>AG7=병가키</formula>
    </cfRule>
    <cfRule type="expression" dxfId="1153" priority="524" stopIfTrue="1">
      <formula>AG7=개인사유키</formula>
    </cfRule>
    <cfRule type="expression" dxfId="1152" priority="525" stopIfTrue="1">
      <formula>AG7=휴가키</formula>
    </cfRule>
  </conditionalFormatting>
  <conditionalFormatting sqref="G15">
    <cfRule type="expression" priority="514" stopIfTrue="1">
      <formula>G15=""</formula>
    </cfRule>
  </conditionalFormatting>
  <conditionalFormatting sqref="G15">
    <cfRule type="expression" dxfId="1151" priority="515" stopIfTrue="1">
      <formula>G15=사용자지정키2</formula>
    </cfRule>
    <cfRule type="expression" dxfId="1150" priority="516" stopIfTrue="1">
      <formula>G15=사용자지정키1</formula>
    </cfRule>
    <cfRule type="expression" dxfId="1149" priority="517" stopIfTrue="1">
      <formula>G15=병가키</formula>
    </cfRule>
    <cfRule type="expression" dxfId="1148" priority="518" stopIfTrue="1">
      <formula>G15=개인사유키</formula>
    </cfRule>
    <cfRule type="expression" dxfId="1147" priority="519" stopIfTrue="1">
      <formula>G15=휴가키</formula>
    </cfRule>
  </conditionalFormatting>
  <conditionalFormatting sqref="J16:K16 N16:P16">
    <cfRule type="expression" priority="508" stopIfTrue="1">
      <formula>J16=""</formula>
    </cfRule>
  </conditionalFormatting>
  <conditionalFormatting sqref="J16:K16 N16:P16">
    <cfRule type="expression" dxfId="1146" priority="509" stopIfTrue="1">
      <formula>J16=사용자지정키2</formula>
    </cfRule>
    <cfRule type="expression" dxfId="1145" priority="510" stopIfTrue="1">
      <formula>J16=사용자지정키1</formula>
    </cfRule>
    <cfRule type="expression" dxfId="1144" priority="511" stopIfTrue="1">
      <formula>J16=병가키</formula>
    </cfRule>
    <cfRule type="expression" dxfId="1143" priority="512" stopIfTrue="1">
      <formula>J16=개인사유키</formula>
    </cfRule>
    <cfRule type="expression" dxfId="1142" priority="513" stopIfTrue="1">
      <formula>J16=휴가키</formula>
    </cfRule>
  </conditionalFormatting>
  <conditionalFormatting sqref="X20">
    <cfRule type="expression" priority="448" stopIfTrue="1">
      <formula>X20=""</formula>
    </cfRule>
  </conditionalFormatting>
  <conditionalFormatting sqref="X20">
    <cfRule type="expression" dxfId="1141" priority="449" stopIfTrue="1">
      <formula>X20=사용자지정키2</formula>
    </cfRule>
    <cfRule type="expression" dxfId="1140" priority="450" stopIfTrue="1">
      <formula>X20=사용자지정키1</formula>
    </cfRule>
    <cfRule type="expression" dxfId="1139" priority="451" stopIfTrue="1">
      <formula>X20=병가키</formula>
    </cfRule>
    <cfRule type="expression" dxfId="1138" priority="452" stopIfTrue="1">
      <formula>X20=개인사유키</formula>
    </cfRule>
    <cfRule type="expression" dxfId="1137" priority="453" stopIfTrue="1">
      <formula>X20=휴가키</formula>
    </cfRule>
  </conditionalFormatting>
  <conditionalFormatting sqref="O17 I17:K17">
    <cfRule type="expression" priority="502" stopIfTrue="1">
      <formula>I17=""</formula>
    </cfRule>
  </conditionalFormatting>
  <conditionalFormatting sqref="O17 I17:K17">
    <cfRule type="expression" dxfId="1136" priority="503" stopIfTrue="1">
      <formula>I17=사용자지정키2</formula>
    </cfRule>
    <cfRule type="expression" dxfId="1135" priority="504" stopIfTrue="1">
      <formula>I17=사용자지정키1</formula>
    </cfRule>
    <cfRule type="expression" dxfId="1134" priority="505" stopIfTrue="1">
      <formula>I17=병가키</formula>
    </cfRule>
    <cfRule type="expression" dxfId="1133" priority="506" stopIfTrue="1">
      <formula>I17=개인사유키</formula>
    </cfRule>
    <cfRule type="expression" dxfId="1132" priority="507" stopIfTrue="1">
      <formula>I17=휴가키</formula>
    </cfRule>
  </conditionalFormatting>
  <conditionalFormatting sqref="N17">
    <cfRule type="expression" priority="496" stopIfTrue="1">
      <formula>N17=""</formula>
    </cfRule>
  </conditionalFormatting>
  <conditionalFormatting sqref="N17">
    <cfRule type="expression" dxfId="1131" priority="497" stopIfTrue="1">
      <formula>N17=사용자지정키2</formula>
    </cfRule>
    <cfRule type="expression" dxfId="1130" priority="498" stopIfTrue="1">
      <formula>N17=사용자지정키1</formula>
    </cfRule>
    <cfRule type="expression" dxfId="1129" priority="499" stopIfTrue="1">
      <formula>N17=병가키</formula>
    </cfRule>
    <cfRule type="expression" dxfId="1128" priority="500" stopIfTrue="1">
      <formula>N17=개인사유키</formula>
    </cfRule>
    <cfRule type="expression" dxfId="1127" priority="501" stopIfTrue="1">
      <formula>N17=휴가키</formula>
    </cfRule>
  </conditionalFormatting>
  <conditionalFormatting sqref="M16">
    <cfRule type="expression" dxfId="1126" priority="437" stopIfTrue="1">
      <formula>M16=사용자지정키2</formula>
    </cfRule>
    <cfRule type="expression" dxfId="1125" priority="438" stopIfTrue="1">
      <formula>M16=사용자지정키1</formula>
    </cfRule>
    <cfRule type="expression" dxfId="1124" priority="439" stopIfTrue="1">
      <formula>M16=병가키</formula>
    </cfRule>
    <cfRule type="expression" dxfId="1123" priority="440" stopIfTrue="1">
      <formula>M16=개인사유키</formula>
    </cfRule>
    <cfRule type="expression" dxfId="1122" priority="441" stopIfTrue="1">
      <formula>M16=휴가키</formula>
    </cfRule>
  </conditionalFormatting>
  <conditionalFormatting sqref="AG10">
    <cfRule type="expression" priority="490" stopIfTrue="1">
      <formula>AG10=""</formula>
    </cfRule>
  </conditionalFormatting>
  <conditionalFormatting sqref="AG10">
    <cfRule type="expression" dxfId="1121" priority="491" stopIfTrue="1">
      <formula>AG10=사용자지정키2</formula>
    </cfRule>
    <cfRule type="expression" dxfId="1120" priority="492" stopIfTrue="1">
      <formula>AG10=사용자지정키1</formula>
    </cfRule>
    <cfRule type="expression" dxfId="1119" priority="493" stopIfTrue="1">
      <formula>AG10=병가키</formula>
    </cfRule>
    <cfRule type="expression" dxfId="1118" priority="494" stopIfTrue="1">
      <formula>AG10=개인사유키</formula>
    </cfRule>
    <cfRule type="expression" dxfId="1117" priority="495" stopIfTrue="1">
      <formula>AG10=휴가키</formula>
    </cfRule>
  </conditionalFormatting>
  <conditionalFormatting sqref="F15">
    <cfRule type="expression" priority="484" stopIfTrue="1">
      <formula>F15=""</formula>
    </cfRule>
  </conditionalFormatting>
  <conditionalFormatting sqref="F15">
    <cfRule type="expression" dxfId="1116" priority="485" stopIfTrue="1">
      <formula>F15=사용자지정키2</formula>
    </cfRule>
    <cfRule type="expression" dxfId="1115" priority="486" stopIfTrue="1">
      <formula>F15=사용자지정키1</formula>
    </cfRule>
    <cfRule type="expression" dxfId="1114" priority="487" stopIfTrue="1">
      <formula>F15=병가키</formula>
    </cfRule>
    <cfRule type="expression" dxfId="1113" priority="488" stopIfTrue="1">
      <formula>F15=개인사유키</formula>
    </cfRule>
    <cfRule type="expression" dxfId="1112" priority="489" stopIfTrue="1">
      <formula>F15=휴가키</formula>
    </cfRule>
  </conditionalFormatting>
  <conditionalFormatting sqref="AA21">
    <cfRule type="expression" priority="478" stopIfTrue="1">
      <formula>AA21=""</formula>
    </cfRule>
  </conditionalFormatting>
  <conditionalFormatting sqref="AA21">
    <cfRule type="expression" dxfId="1111" priority="479" stopIfTrue="1">
      <formula>AA21=사용자지정키2</formula>
    </cfRule>
    <cfRule type="expression" dxfId="1110" priority="480" stopIfTrue="1">
      <formula>AA21=사용자지정키1</formula>
    </cfRule>
    <cfRule type="expression" dxfId="1109" priority="481" stopIfTrue="1">
      <formula>AA21=병가키</formula>
    </cfRule>
    <cfRule type="expression" dxfId="1108" priority="482" stopIfTrue="1">
      <formula>AA21=개인사유키</formula>
    </cfRule>
    <cfRule type="expression" dxfId="1107" priority="483" stopIfTrue="1">
      <formula>AA21=휴가키</formula>
    </cfRule>
  </conditionalFormatting>
  <conditionalFormatting sqref="Z20">
    <cfRule type="expression" priority="472" stopIfTrue="1">
      <formula>Z20=""</formula>
    </cfRule>
  </conditionalFormatting>
  <conditionalFormatting sqref="Z20">
    <cfRule type="expression" dxfId="1106" priority="473" stopIfTrue="1">
      <formula>Z20=사용자지정키2</formula>
    </cfRule>
    <cfRule type="expression" dxfId="1105" priority="474" stopIfTrue="1">
      <formula>Z20=사용자지정키1</formula>
    </cfRule>
    <cfRule type="expression" dxfId="1104" priority="475" stopIfTrue="1">
      <formula>Z20=병가키</formula>
    </cfRule>
    <cfRule type="expression" dxfId="1103" priority="476" stopIfTrue="1">
      <formula>Z20=개인사유키</formula>
    </cfRule>
    <cfRule type="expression" dxfId="1102" priority="477" stopIfTrue="1">
      <formula>Z20=휴가키</formula>
    </cfRule>
  </conditionalFormatting>
  <conditionalFormatting sqref="P17">
    <cfRule type="expression" priority="430" stopIfTrue="1">
      <formula>P17=""</formula>
    </cfRule>
  </conditionalFormatting>
  <conditionalFormatting sqref="P17">
    <cfRule type="expression" dxfId="1101" priority="431" stopIfTrue="1">
      <formula>P17=사용자지정키2</formula>
    </cfRule>
    <cfRule type="expression" dxfId="1100" priority="432" stopIfTrue="1">
      <formula>P17=사용자지정키1</formula>
    </cfRule>
    <cfRule type="expression" dxfId="1099" priority="433" stopIfTrue="1">
      <formula>P17=병가키</formula>
    </cfRule>
    <cfRule type="expression" dxfId="1098" priority="434" stopIfTrue="1">
      <formula>P17=개인사유키</formula>
    </cfRule>
    <cfRule type="expression" dxfId="1097" priority="435" stopIfTrue="1">
      <formula>P17=휴가키</formula>
    </cfRule>
  </conditionalFormatting>
  <conditionalFormatting sqref="AA22">
    <cfRule type="expression" priority="466" stopIfTrue="1">
      <formula>AA22=""</formula>
    </cfRule>
  </conditionalFormatting>
  <conditionalFormatting sqref="AA22">
    <cfRule type="expression" dxfId="1096" priority="467" stopIfTrue="1">
      <formula>AA22=사용자지정키2</formula>
    </cfRule>
    <cfRule type="expression" dxfId="1095" priority="468" stopIfTrue="1">
      <formula>AA22=사용자지정키1</formula>
    </cfRule>
    <cfRule type="expression" dxfId="1094" priority="469" stopIfTrue="1">
      <formula>AA22=병가키</formula>
    </cfRule>
    <cfRule type="expression" dxfId="1093" priority="470" stopIfTrue="1">
      <formula>AA22=개인사유키</formula>
    </cfRule>
    <cfRule type="expression" dxfId="1092" priority="471" stopIfTrue="1">
      <formula>AA22=휴가키</formula>
    </cfRule>
  </conditionalFormatting>
  <conditionalFormatting sqref="W20">
    <cfRule type="expression" priority="442" stopIfTrue="1">
      <formula>W20=""</formula>
    </cfRule>
  </conditionalFormatting>
  <conditionalFormatting sqref="W20">
    <cfRule type="expression" dxfId="1091" priority="443" stopIfTrue="1">
      <formula>W20=사용자지정키2</formula>
    </cfRule>
    <cfRule type="expression" dxfId="1090" priority="444" stopIfTrue="1">
      <formula>W20=사용자지정키1</formula>
    </cfRule>
    <cfRule type="expression" dxfId="1089" priority="445" stopIfTrue="1">
      <formula>W20=병가키</formula>
    </cfRule>
    <cfRule type="expression" dxfId="1088" priority="446" stopIfTrue="1">
      <formula>W20=개인사유키</formula>
    </cfRule>
    <cfRule type="expression" dxfId="1087" priority="447" stopIfTrue="1">
      <formula>W20=휴가키</formula>
    </cfRule>
  </conditionalFormatting>
  <conditionalFormatting sqref="W19">
    <cfRule type="expression" priority="460" stopIfTrue="1">
      <formula>W19=""</formula>
    </cfRule>
  </conditionalFormatting>
  <conditionalFormatting sqref="W19">
    <cfRule type="expression" dxfId="1086" priority="461" stopIfTrue="1">
      <formula>W19=사용자지정키2</formula>
    </cfRule>
    <cfRule type="expression" dxfId="1085" priority="462" stopIfTrue="1">
      <formula>W19=사용자지정키1</formula>
    </cfRule>
    <cfRule type="expression" dxfId="1084" priority="463" stopIfTrue="1">
      <formula>W19=병가키</formula>
    </cfRule>
    <cfRule type="expression" dxfId="1083" priority="464" stopIfTrue="1">
      <formula>W19=개인사유키</formula>
    </cfRule>
    <cfRule type="expression" dxfId="1082" priority="465" stopIfTrue="1">
      <formula>W19=휴가키</formula>
    </cfRule>
  </conditionalFormatting>
  <conditionalFormatting sqref="Y20">
    <cfRule type="expression" priority="454" stopIfTrue="1">
      <formula>Y20=""</formula>
    </cfRule>
  </conditionalFormatting>
  <conditionalFormatting sqref="Y20">
    <cfRule type="expression" dxfId="1081" priority="455" stopIfTrue="1">
      <formula>Y20=사용자지정키2</formula>
    </cfRule>
    <cfRule type="expression" dxfId="1080" priority="456" stopIfTrue="1">
      <formula>Y20=사용자지정키1</formula>
    </cfRule>
    <cfRule type="expression" dxfId="1079" priority="457" stopIfTrue="1">
      <formula>Y20=병가키</formula>
    </cfRule>
    <cfRule type="expression" dxfId="1078" priority="458" stopIfTrue="1">
      <formula>Y20=개인사유키</formula>
    </cfRule>
    <cfRule type="expression" dxfId="1077" priority="459" stopIfTrue="1">
      <formula>Y20=휴가키</formula>
    </cfRule>
  </conditionalFormatting>
  <conditionalFormatting sqref="Z30:AA30 AC30:AD30">
    <cfRule type="expression" dxfId="1076" priority="425" stopIfTrue="1">
      <formula>Z30=사용자지정키2</formula>
    </cfRule>
    <cfRule type="expression" dxfId="1075" priority="426" stopIfTrue="1">
      <formula>Z30=사용자지정키1</formula>
    </cfRule>
    <cfRule type="expression" dxfId="1074" priority="427" stopIfTrue="1">
      <formula>Z30=병가키</formula>
    </cfRule>
    <cfRule type="expression" dxfId="1073" priority="428" stopIfTrue="1">
      <formula>Z30=개인사유키</formula>
    </cfRule>
    <cfRule type="expression" dxfId="1072" priority="429" stopIfTrue="1">
      <formula>Z30=휴가키</formula>
    </cfRule>
  </conditionalFormatting>
  <conditionalFormatting sqref="W27">
    <cfRule type="expression" priority="418" stopIfTrue="1">
      <formula>W27=""</formula>
    </cfRule>
  </conditionalFormatting>
  <conditionalFormatting sqref="W27">
    <cfRule type="expression" dxfId="1071" priority="419" stopIfTrue="1">
      <formula>W27=사용자지정키2</formula>
    </cfRule>
    <cfRule type="expression" dxfId="1070" priority="420" stopIfTrue="1">
      <formula>W27=사용자지정키1</formula>
    </cfRule>
    <cfRule type="expression" dxfId="1069" priority="421" stopIfTrue="1">
      <formula>W27=병가키</formula>
    </cfRule>
    <cfRule type="expression" dxfId="1068" priority="422" stopIfTrue="1">
      <formula>W27=개인사유키</formula>
    </cfRule>
    <cfRule type="expression" dxfId="1067" priority="423" stopIfTrue="1">
      <formula>W27=휴가키</formula>
    </cfRule>
  </conditionalFormatting>
  <conditionalFormatting sqref="X27">
    <cfRule type="expression" priority="412" stopIfTrue="1">
      <formula>X27=""</formula>
    </cfRule>
  </conditionalFormatting>
  <conditionalFormatting sqref="X27">
    <cfRule type="expression" dxfId="1066" priority="413" stopIfTrue="1">
      <formula>X27=사용자지정키2</formula>
    </cfRule>
    <cfRule type="expression" dxfId="1065" priority="414" stopIfTrue="1">
      <formula>X27=사용자지정키1</formula>
    </cfRule>
    <cfRule type="expression" dxfId="1064" priority="415" stopIfTrue="1">
      <formula>X27=병가키</formula>
    </cfRule>
    <cfRule type="expression" dxfId="1063" priority="416" stopIfTrue="1">
      <formula>X27=개인사유키</formula>
    </cfRule>
    <cfRule type="expression" dxfId="1062" priority="417" stopIfTrue="1">
      <formula>X27=휴가키</formula>
    </cfRule>
  </conditionalFormatting>
  <conditionalFormatting sqref="H16">
    <cfRule type="expression" priority="406" stopIfTrue="1">
      <formula>H16=""</formula>
    </cfRule>
  </conditionalFormatting>
  <conditionalFormatting sqref="H16">
    <cfRule type="expression" dxfId="1061" priority="407" stopIfTrue="1">
      <formula>H16=사용자지정키2</formula>
    </cfRule>
    <cfRule type="expression" dxfId="1060" priority="408" stopIfTrue="1">
      <formula>H16=사용자지정키1</formula>
    </cfRule>
    <cfRule type="expression" dxfId="1059" priority="409" stopIfTrue="1">
      <formula>H16=병가키</formula>
    </cfRule>
    <cfRule type="expression" dxfId="1058" priority="410" stopIfTrue="1">
      <formula>H16=개인사유키</formula>
    </cfRule>
    <cfRule type="expression" dxfId="1057" priority="411" stopIfTrue="1">
      <formula>H16=휴가키</formula>
    </cfRule>
  </conditionalFormatting>
  <conditionalFormatting sqref="AH15 AH18 AH21:AH23 AH25:AH30">
    <cfRule type="dataBar" priority="835">
      <dataBar>
        <cfvo type="min"/>
        <cfvo type="formula" val="DATEDIF(DATE(달력연도,2,1),DATE(달력연도,3,1),&quot;d&quot;)"/>
        <color theme="2" tint="-0.249977111117893"/>
      </dataBar>
      <extLst>
        <ext xmlns:x14="http://schemas.microsoft.com/office/spreadsheetml/2009/9/main" uri="{B025F937-C7B1-47D3-B67F-A62EFF666E3E}">
          <x14:id>{D6CA3C03-B35D-4B5C-ACE7-F3EC01A8335E}</x14:id>
        </ext>
      </extLst>
    </cfRule>
  </conditionalFormatting>
  <conditionalFormatting sqref="AF29:AG29 AG30">
    <cfRule type="expression" priority="400" stopIfTrue="1">
      <formula>AF29=""</formula>
    </cfRule>
  </conditionalFormatting>
  <conditionalFormatting sqref="AF29:AG29 AG30">
    <cfRule type="expression" dxfId="1056" priority="401" stopIfTrue="1">
      <formula>AF29=사용자지정키2</formula>
    </cfRule>
    <cfRule type="expression" dxfId="1055" priority="402" stopIfTrue="1">
      <formula>AF29=사용자지정키1</formula>
    </cfRule>
    <cfRule type="expression" dxfId="1054" priority="403" stopIfTrue="1">
      <formula>AF29=병가키</formula>
    </cfRule>
    <cfRule type="expression" dxfId="1053" priority="404" stopIfTrue="1">
      <formula>AF29=개인사유키</formula>
    </cfRule>
    <cfRule type="expression" dxfId="1052" priority="405" stopIfTrue="1">
      <formula>AF29=휴가키</formula>
    </cfRule>
  </conditionalFormatting>
  <conditionalFormatting sqref="AC7">
    <cfRule type="expression" priority="394" stopIfTrue="1">
      <formula>AC7=""</formula>
    </cfRule>
  </conditionalFormatting>
  <conditionalFormatting sqref="AC7">
    <cfRule type="expression" dxfId="1051" priority="395" stopIfTrue="1">
      <formula>AC7=사용자지정키2</formula>
    </cfRule>
    <cfRule type="expression" dxfId="1050" priority="396" stopIfTrue="1">
      <formula>AC7=사용자지정키1</formula>
    </cfRule>
    <cfRule type="expression" dxfId="1049" priority="397" stopIfTrue="1">
      <formula>AC7=병가키</formula>
    </cfRule>
    <cfRule type="expression" dxfId="1048" priority="398" stopIfTrue="1">
      <formula>AC7=개인사유키</formula>
    </cfRule>
    <cfRule type="expression" dxfId="1047" priority="399" stopIfTrue="1">
      <formula>AC7=휴가키</formula>
    </cfRule>
  </conditionalFormatting>
  <conditionalFormatting sqref="AB7">
    <cfRule type="expression" priority="388" stopIfTrue="1">
      <formula>AB7=""</formula>
    </cfRule>
  </conditionalFormatting>
  <conditionalFormatting sqref="AB7">
    <cfRule type="expression" dxfId="1046" priority="389" stopIfTrue="1">
      <formula>AB7=사용자지정키2</formula>
    </cfRule>
    <cfRule type="expression" dxfId="1045" priority="390" stopIfTrue="1">
      <formula>AB7=사용자지정키1</formula>
    </cfRule>
    <cfRule type="expression" dxfId="1044" priority="391" stopIfTrue="1">
      <formula>AB7=병가키</formula>
    </cfRule>
    <cfRule type="expression" dxfId="1043" priority="392" stopIfTrue="1">
      <formula>AB7=개인사유키</formula>
    </cfRule>
    <cfRule type="expression" dxfId="1042" priority="393" stopIfTrue="1">
      <formula>AB7=휴가키</formula>
    </cfRule>
  </conditionalFormatting>
  <conditionalFormatting sqref="AA7">
    <cfRule type="expression" priority="382" stopIfTrue="1">
      <formula>AA7=""</formula>
    </cfRule>
  </conditionalFormatting>
  <conditionalFormatting sqref="AA7">
    <cfRule type="expression" dxfId="1041" priority="383" stopIfTrue="1">
      <formula>AA7=사용자지정키2</formula>
    </cfRule>
    <cfRule type="expression" dxfId="1040" priority="384" stopIfTrue="1">
      <formula>AA7=사용자지정키1</formula>
    </cfRule>
    <cfRule type="expression" dxfId="1039" priority="385" stopIfTrue="1">
      <formula>AA7=병가키</formula>
    </cfRule>
    <cfRule type="expression" dxfId="1038" priority="386" stopIfTrue="1">
      <formula>AA7=개인사유키</formula>
    </cfRule>
    <cfRule type="expression" dxfId="1037" priority="387" stopIfTrue="1">
      <formula>AA7=휴가키</formula>
    </cfRule>
  </conditionalFormatting>
  <conditionalFormatting sqref="Z7">
    <cfRule type="expression" priority="376" stopIfTrue="1">
      <formula>Z7=""</formula>
    </cfRule>
  </conditionalFormatting>
  <conditionalFormatting sqref="Z7">
    <cfRule type="expression" dxfId="1036" priority="377" stopIfTrue="1">
      <formula>Z7=사용자지정키2</formula>
    </cfRule>
    <cfRule type="expression" dxfId="1035" priority="378" stopIfTrue="1">
      <formula>Z7=사용자지정키1</formula>
    </cfRule>
    <cfRule type="expression" dxfId="1034" priority="379" stopIfTrue="1">
      <formula>Z7=병가키</formula>
    </cfRule>
    <cfRule type="expression" dxfId="1033" priority="380" stopIfTrue="1">
      <formula>Z7=개인사유키</formula>
    </cfRule>
    <cfRule type="expression" dxfId="1032" priority="381" stopIfTrue="1">
      <formula>Z7=휴가키</formula>
    </cfRule>
  </conditionalFormatting>
  <conditionalFormatting sqref="Y7">
    <cfRule type="expression" priority="370" stopIfTrue="1">
      <formula>Y7=""</formula>
    </cfRule>
  </conditionalFormatting>
  <conditionalFormatting sqref="Y7">
    <cfRule type="expression" dxfId="1031" priority="371" stopIfTrue="1">
      <formula>Y7=사용자지정키2</formula>
    </cfRule>
    <cfRule type="expression" dxfId="1030" priority="372" stopIfTrue="1">
      <formula>Y7=사용자지정키1</formula>
    </cfRule>
    <cfRule type="expression" dxfId="1029" priority="373" stopIfTrue="1">
      <formula>Y7=병가키</formula>
    </cfRule>
    <cfRule type="expression" dxfId="1028" priority="374" stopIfTrue="1">
      <formula>Y7=개인사유키</formula>
    </cfRule>
    <cfRule type="expression" dxfId="1027" priority="375" stopIfTrue="1">
      <formula>Y7=휴가키</formula>
    </cfRule>
  </conditionalFormatting>
  <conditionalFormatting sqref="AE8">
    <cfRule type="expression" priority="364" stopIfTrue="1">
      <formula>AE8=""</formula>
    </cfRule>
  </conditionalFormatting>
  <conditionalFormatting sqref="AE8">
    <cfRule type="expression" dxfId="1026" priority="365" stopIfTrue="1">
      <formula>AE8=사용자지정키2</formula>
    </cfRule>
    <cfRule type="expression" dxfId="1025" priority="366" stopIfTrue="1">
      <formula>AE8=사용자지정키1</formula>
    </cfRule>
    <cfRule type="expression" dxfId="1024" priority="367" stopIfTrue="1">
      <formula>AE8=병가키</formula>
    </cfRule>
    <cfRule type="expression" dxfId="1023" priority="368" stopIfTrue="1">
      <formula>AE8=개인사유키</formula>
    </cfRule>
    <cfRule type="expression" dxfId="1022" priority="369" stopIfTrue="1">
      <formula>AE8=휴가키</formula>
    </cfRule>
  </conditionalFormatting>
  <conditionalFormatting sqref="E15">
    <cfRule type="expression" priority="358" stopIfTrue="1">
      <formula>E15=""</formula>
    </cfRule>
  </conditionalFormatting>
  <conditionalFormatting sqref="E15">
    <cfRule type="expression" dxfId="1021" priority="359" stopIfTrue="1">
      <formula>E15=사용자지정키2</formula>
    </cfRule>
    <cfRule type="expression" dxfId="1020" priority="360" stopIfTrue="1">
      <formula>E15=사용자지정키1</formula>
    </cfRule>
    <cfRule type="expression" dxfId="1019" priority="361" stopIfTrue="1">
      <formula>E15=병가키</formula>
    </cfRule>
    <cfRule type="expression" dxfId="1018" priority="362" stopIfTrue="1">
      <formula>E15=개인사유키</formula>
    </cfRule>
    <cfRule type="expression" dxfId="1017" priority="363" stopIfTrue="1">
      <formula>E15=휴가키</formula>
    </cfRule>
  </conditionalFormatting>
  <conditionalFormatting sqref="I16">
    <cfRule type="expression" priority="352" stopIfTrue="1">
      <formula>I16=""</formula>
    </cfRule>
  </conditionalFormatting>
  <conditionalFormatting sqref="I16">
    <cfRule type="expression" dxfId="1016" priority="353" stopIfTrue="1">
      <formula>I16=사용자지정키2</formula>
    </cfRule>
    <cfRule type="expression" dxfId="1015" priority="354" stopIfTrue="1">
      <formula>I16=사용자지정키1</formula>
    </cfRule>
    <cfRule type="expression" dxfId="1014" priority="355" stopIfTrue="1">
      <formula>I16=병가키</formula>
    </cfRule>
    <cfRule type="expression" dxfId="1013" priority="356" stopIfTrue="1">
      <formula>I16=개인사유키</formula>
    </cfRule>
    <cfRule type="expression" dxfId="1012" priority="357" stopIfTrue="1">
      <formula>I16=휴가키</formula>
    </cfRule>
  </conditionalFormatting>
  <conditionalFormatting sqref="M17">
    <cfRule type="expression" priority="346" stopIfTrue="1">
      <formula>M17=""</formula>
    </cfRule>
  </conditionalFormatting>
  <conditionalFormatting sqref="M17">
    <cfRule type="expression" dxfId="1011" priority="347" stopIfTrue="1">
      <formula>M17=사용자지정키2</formula>
    </cfRule>
    <cfRule type="expression" dxfId="1010" priority="348" stopIfTrue="1">
      <formula>M17=사용자지정키1</formula>
    </cfRule>
    <cfRule type="expression" dxfId="1009" priority="349" stopIfTrue="1">
      <formula>M17=병가키</formula>
    </cfRule>
    <cfRule type="expression" dxfId="1008" priority="350" stopIfTrue="1">
      <formula>M17=개인사유키</formula>
    </cfRule>
    <cfRule type="expression" dxfId="1007" priority="351" stopIfTrue="1">
      <formula>M17=휴가키</formula>
    </cfRule>
  </conditionalFormatting>
  <conditionalFormatting sqref="N18">
    <cfRule type="expression" priority="340" stopIfTrue="1">
      <formula>N18=""</formula>
    </cfRule>
  </conditionalFormatting>
  <conditionalFormatting sqref="N18">
    <cfRule type="expression" dxfId="1006" priority="341" stopIfTrue="1">
      <formula>N18=사용자지정키2</formula>
    </cfRule>
    <cfRule type="expression" dxfId="1005" priority="342" stopIfTrue="1">
      <formula>N18=사용자지정키1</formula>
    </cfRule>
    <cfRule type="expression" dxfId="1004" priority="343" stopIfTrue="1">
      <formula>N18=병가키</formula>
    </cfRule>
    <cfRule type="expression" dxfId="1003" priority="344" stopIfTrue="1">
      <formula>N18=개인사유키</formula>
    </cfRule>
    <cfRule type="expression" dxfId="1002" priority="345" stopIfTrue="1">
      <formula>N18=휴가키</formula>
    </cfRule>
  </conditionalFormatting>
  <conditionalFormatting sqref="O18">
    <cfRule type="expression" priority="334" stopIfTrue="1">
      <formula>O18=""</formula>
    </cfRule>
  </conditionalFormatting>
  <conditionalFormatting sqref="O18">
    <cfRule type="expression" dxfId="1001" priority="335" stopIfTrue="1">
      <formula>O18=사용자지정키2</formula>
    </cfRule>
    <cfRule type="expression" dxfId="1000" priority="336" stopIfTrue="1">
      <formula>O18=사용자지정키1</formula>
    </cfRule>
    <cfRule type="expression" dxfId="999" priority="337" stopIfTrue="1">
      <formula>O18=병가키</formula>
    </cfRule>
    <cfRule type="expression" dxfId="998" priority="338" stopIfTrue="1">
      <formula>O18=개인사유키</formula>
    </cfRule>
    <cfRule type="expression" dxfId="997" priority="339" stopIfTrue="1">
      <formula>O18=휴가키</formula>
    </cfRule>
  </conditionalFormatting>
  <conditionalFormatting sqref="P18">
    <cfRule type="expression" priority="328" stopIfTrue="1">
      <formula>P18=""</formula>
    </cfRule>
  </conditionalFormatting>
  <conditionalFormatting sqref="P18">
    <cfRule type="expression" dxfId="996" priority="329" stopIfTrue="1">
      <formula>P18=사용자지정키2</formula>
    </cfRule>
    <cfRule type="expression" dxfId="995" priority="330" stopIfTrue="1">
      <formula>P18=사용자지정키1</formula>
    </cfRule>
    <cfRule type="expression" dxfId="994" priority="331" stopIfTrue="1">
      <formula>P18=병가키</formula>
    </cfRule>
    <cfRule type="expression" dxfId="993" priority="332" stopIfTrue="1">
      <formula>P18=개인사유키</formula>
    </cfRule>
    <cfRule type="expression" dxfId="992" priority="333" stopIfTrue="1">
      <formula>P18=휴가키</formula>
    </cfRule>
  </conditionalFormatting>
  <conditionalFormatting sqref="Q18">
    <cfRule type="expression" priority="322" stopIfTrue="1">
      <formula>Q18=""</formula>
    </cfRule>
  </conditionalFormatting>
  <conditionalFormatting sqref="Q18">
    <cfRule type="expression" dxfId="991" priority="323" stopIfTrue="1">
      <formula>Q18=사용자지정키2</formula>
    </cfRule>
    <cfRule type="expression" dxfId="990" priority="324" stopIfTrue="1">
      <formula>Q18=사용자지정키1</formula>
    </cfRule>
    <cfRule type="expression" dxfId="989" priority="325" stopIfTrue="1">
      <formula>Q18=병가키</formula>
    </cfRule>
    <cfRule type="expression" dxfId="988" priority="326" stopIfTrue="1">
      <formula>Q18=개인사유키</formula>
    </cfRule>
    <cfRule type="expression" dxfId="987" priority="327" stopIfTrue="1">
      <formula>Q18=휴가키</formula>
    </cfRule>
  </conditionalFormatting>
  <conditionalFormatting sqref="Z28">
    <cfRule type="expression" priority="316" stopIfTrue="1">
      <formula>Z28=""</formula>
    </cfRule>
  </conditionalFormatting>
  <conditionalFormatting sqref="Z28">
    <cfRule type="expression" dxfId="986" priority="317" stopIfTrue="1">
      <formula>Z28=사용자지정키2</formula>
    </cfRule>
    <cfRule type="expression" dxfId="985" priority="318" stopIfTrue="1">
      <formula>Z28=사용자지정키1</formula>
    </cfRule>
    <cfRule type="expression" dxfId="984" priority="319" stopIfTrue="1">
      <formula>Z28=병가키</formula>
    </cfRule>
    <cfRule type="expression" dxfId="983" priority="320" stopIfTrue="1">
      <formula>Z28=개인사유키</formula>
    </cfRule>
    <cfRule type="expression" dxfId="982" priority="321" stopIfTrue="1">
      <formula>Z28=휴가키</formula>
    </cfRule>
  </conditionalFormatting>
  <conditionalFormatting sqref="AC29">
    <cfRule type="expression" priority="310" stopIfTrue="1">
      <formula>AC29=""</formula>
    </cfRule>
  </conditionalFormatting>
  <conditionalFormatting sqref="AC29">
    <cfRule type="expression" dxfId="981" priority="311" stopIfTrue="1">
      <formula>AC29=사용자지정키2</formula>
    </cfRule>
    <cfRule type="expression" dxfId="980" priority="312" stopIfTrue="1">
      <formula>AC29=사용자지정키1</formula>
    </cfRule>
    <cfRule type="expression" dxfId="979" priority="313" stopIfTrue="1">
      <formula>AC29=병가키</formula>
    </cfRule>
    <cfRule type="expression" dxfId="978" priority="314" stopIfTrue="1">
      <formula>AC29=개인사유키</formula>
    </cfRule>
    <cfRule type="expression" dxfId="977" priority="315" stopIfTrue="1">
      <formula>AC29=휴가키</formula>
    </cfRule>
  </conditionalFormatting>
  <conditionalFormatting sqref="Z26">
    <cfRule type="expression" priority="304" stopIfTrue="1">
      <formula>Z26=""</formula>
    </cfRule>
  </conditionalFormatting>
  <conditionalFormatting sqref="Z26">
    <cfRule type="expression" dxfId="976" priority="305" stopIfTrue="1">
      <formula>Z26=사용자지정키2</formula>
    </cfRule>
    <cfRule type="expression" dxfId="975" priority="306" stopIfTrue="1">
      <formula>Z26=사용자지정키1</formula>
    </cfRule>
    <cfRule type="expression" dxfId="974" priority="307" stopIfTrue="1">
      <formula>Z26=병가키</formula>
    </cfRule>
    <cfRule type="expression" dxfId="973" priority="308" stopIfTrue="1">
      <formula>Z26=개인사유키</formula>
    </cfRule>
    <cfRule type="expression" dxfId="972" priority="309" stopIfTrue="1">
      <formula>Z26=휴가키</formula>
    </cfRule>
  </conditionalFormatting>
  <conditionalFormatting sqref="AB23 AB25">
    <cfRule type="expression" priority="298" stopIfTrue="1">
      <formula>AB23=""</formula>
    </cfRule>
  </conditionalFormatting>
  <conditionalFormatting sqref="AB23 AB25">
    <cfRule type="expression" dxfId="971" priority="299" stopIfTrue="1">
      <formula>AB23=사용자지정키2</formula>
    </cfRule>
    <cfRule type="expression" dxfId="970" priority="300" stopIfTrue="1">
      <formula>AB23=사용자지정키1</formula>
    </cfRule>
    <cfRule type="expression" dxfId="969" priority="301" stopIfTrue="1">
      <formula>AB23=병가키</formula>
    </cfRule>
    <cfRule type="expression" dxfId="968" priority="302" stopIfTrue="1">
      <formula>AB23=개인사유키</formula>
    </cfRule>
    <cfRule type="expression" dxfId="967" priority="303" stopIfTrue="1">
      <formula>AB23=휴가키</formula>
    </cfRule>
  </conditionalFormatting>
  <conditionalFormatting sqref="Y26">
    <cfRule type="expression" priority="292" stopIfTrue="1">
      <formula>Y26=""</formula>
    </cfRule>
  </conditionalFormatting>
  <conditionalFormatting sqref="Y26">
    <cfRule type="expression" dxfId="966" priority="293" stopIfTrue="1">
      <formula>Y26=사용자지정키2</formula>
    </cfRule>
    <cfRule type="expression" dxfId="965" priority="294" stopIfTrue="1">
      <formula>Y26=사용자지정키1</formula>
    </cfRule>
    <cfRule type="expression" dxfId="964" priority="295" stopIfTrue="1">
      <formula>Y26=병가키</formula>
    </cfRule>
    <cfRule type="expression" dxfId="963" priority="296" stopIfTrue="1">
      <formula>Y26=개인사유키</formula>
    </cfRule>
    <cfRule type="expression" dxfId="962" priority="297" stopIfTrue="1">
      <formula>Y26=휴가키</formula>
    </cfRule>
  </conditionalFormatting>
  <conditionalFormatting sqref="X26">
    <cfRule type="expression" priority="286" stopIfTrue="1">
      <formula>X26=""</formula>
    </cfRule>
  </conditionalFormatting>
  <conditionalFormatting sqref="X26">
    <cfRule type="expression" dxfId="961" priority="287" stopIfTrue="1">
      <formula>X26=사용자지정키2</formula>
    </cfRule>
    <cfRule type="expression" dxfId="960" priority="288" stopIfTrue="1">
      <formula>X26=사용자지정키1</formula>
    </cfRule>
    <cfRule type="expression" dxfId="959" priority="289" stopIfTrue="1">
      <formula>X26=병가키</formula>
    </cfRule>
    <cfRule type="expression" dxfId="958" priority="290" stopIfTrue="1">
      <formula>X26=개인사유키</formula>
    </cfRule>
    <cfRule type="expression" dxfId="957" priority="291" stopIfTrue="1">
      <formula>X26=휴가키</formula>
    </cfRule>
  </conditionalFormatting>
  <conditionalFormatting sqref="W26">
    <cfRule type="expression" priority="280" stopIfTrue="1">
      <formula>W26=""</formula>
    </cfRule>
  </conditionalFormatting>
  <conditionalFormatting sqref="W26">
    <cfRule type="expression" dxfId="956" priority="281" stopIfTrue="1">
      <formula>W26=사용자지정키2</formula>
    </cfRule>
    <cfRule type="expression" dxfId="955" priority="282" stopIfTrue="1">
      <formula>W26=사용자지정키1</formula>
    </cfRule>
    <cfRule type="expression" dxfId="954" priority="283" stopIfTrue="1">
      <formula>W26=병가키</formula>
    </cfRule>
    <cfRule type="expression" dxfId="953" priority="284" stopIfTrue="1">
      <formula>W26=개인사유키</formula>
    </cfRule>
    <cfRule type="expression" dxfId="952" priority="285" stopIfTrue="1">
      <formula>W26=휴가키</formula>
    </cfRule>
  </conditionalFormatting>
  <conditionalFormatting sqref="V20">
    <cfRule type="expression" priority="274" stopIfTrue="1">
      <formula>V20=""</formula>
    </cfRule>
  </conditionalFormatting>
  <conditionalFormatting sqref="V20">
    <cfRule type="expression" dxfId="951" priority="275" stopIfTrue="1">
      <formula>V20=사용자지정키2</formula>
    </cfRule>
    <cfRule type="expression" dxfId="950" priority="276" stopIfTrue="1">
      <formula>V20=사용자지정키1</formula>
    </cfRule>
    <cfRule type="expression" dxfId="949" priority="277" stopIfTrue="1">
      <formula>V20=병가키</formula>
    </cfRule>
    <cfRule type="expression" dxfId="948" priority="278" stopIfTrue="1">
      <formula>V20=개인사유키</formula>
    </cfRule>
    <cfRule type="expression" dxfId="947" priority="279" stopIfTrue="1">
      <formula>V20=휴가키</formula>
    </cfRule>
  </conditionalFormatting>
  <conditionalFormatting sqref="W21">
    <cfRule type="expression" priority="268" stopIfTrue="1">
      <formula>W21=""</formula>
    </cfRule>
  </conditionalFormatting>
  <conditionalFormatting sqref="W21">
    <cfRule type="expression" dxfId="946" priority="269" stopIfTrue="1">
      <formula>W21=사용자지정키2</formula>
    </cfRule>
    <cfRule type="expression" dxfId="945" priority="270" stopIfTrue="1">
      <formula>W21=사용자지정키1</formula>
    </cfRule>
    <cfRule type="expression" dxfId="944" priority="271" stopIfTrue="1">
      <formula>W21=병가키</formula>
    </cfRule>
    <cfRule type="expression" dxfId="943" priority="272" stopIfTrue="1">
      <formula>W21=개인사유키</formula>
    </cfRule>
    <cfRule type="expression" dxfId="942" priority="273" stopIfTrue="1">
      <formula>W21=휴가키</formula>
    </cfRule>
  </conditionalFormatting>
  <conditionalFormatting sqref="V21">
    <cfRule type="expression" priority="262" stopIfTrue="1">
      <formula>V21=""</formula>
    </cfRule>
  </conditionalFormatting>
  <conditionalFormatting sqref="V21">
    <cfRule type="expression" dxfId="941" priority="263" stopIfTrue="1">
      <formula>V21=사용자지정키2</formula>
    </cfRule>
    <cfRule type="expression" dxfId="940" priority="264" stopIfTrue="1">
      <formula>V21=사용자지정키1</formula>
    </cfRule>
    <cfRule type="expression" dxfId="939" priority="265" stopIfTrue="1">
      <formula>V21=병가키</formula>
    </cfRule>
    <cfRule type="expression" dxfId="938" priority="266" stopIfTrue="1">
      <formula>V21=개인사유키</formula>
    </cfRule>
    <cfRule type="expression" dxfId="937" priority="267" stopIfTrue="1">
      <formula>V21=휴가키</formula>
    </cfRule>
  </conditionalFormatting>
  <conditionalFormatting sqref="T20">
    <cfRule type="expression" priority="256" stopIfTrue="1">
      <formula>T20=""</formula>
    </cfRule>
  </conditionalFormatting>
  <conditionalFormatting sqref="T20">
    <cfRule type="expression" dxfId="936" priority="257" stopIfTrue="1">
      <formula>T20=사용자지정키2</formula>
    </cfRule>
    <cfRule type="expression" dxfId="935" priority="258" stopIfTrue="1">
      <formula>T20=사용자지정키1</formula>
    </cfRule>
    <cfRule type="expression" dxfId="934" priority="259" stopIfTrue="1">
      <formula>T20=병가키</formula>
    </cfRule>
    <cfRule type="expression" dxfId="933" priority="260" stopIfTrue="1">
      <formula>T20=개인사유키</formula>
    </cfRule>
    <cfRule type="expression" dxfId="932" priority="261" stopIfTrue="1">
      <formula>T20=휴가키</formula>
    </cfRule>
  </conditionalFormatting>
  <conditionalFormatting sqref="Z22">
    <cfRule type="expression" priority="250" stopIfTrue="1">
      <formula>Z22=""</formula>
    </cfRule>
  </conditionalFormatting>
  <conditionalFormatting sqref="Z22">
    <cfRule type="expression" dxfId="931" priority="251" stopIfTrue="1">
      <formula>Z22=사용자지정키2</formula>
    </cfRule>
    <cfRule type="expression" dxfId="930" priority="252" stopIfTrue="1">
      <formula>Z22=사용자지정키1</formula>
    </cfRule>
    <cfRule type="expression" dxfId="929" priority="253" stopIfTrue="1">
      <formula>Z22=병가키</formula>
    </cfRule>
    <cfRule type="expression" dxfId="928" priority="254" stopIfTrue="1">
      <formula>Z22=개인사유키</formula>
    </cfRule>
    <cfRule type="expression" dxfId="927" priority="255" stopIfTrue="1">
      <formula>Z22=휴가키</formula>
    </cfRule>
  </conditionalFormatting>
  <conditionalFormatting sqref="Y22">
    <cfRule type="expression" priority="244" stopIfTrue="1">
      <formula>Y22=""</formula>
    </cfRule>
  </conditionalFormatting>
  <conditionalFormatting sqref="Y22">
    <cfRule type="expression" dxfId="926" priority="245" stopIfTrue="1">
      <formula>Y22=사용자지정키2</formula>
    </cfRule>
    <cfRule type="expression" dxfId="925" priority="246" stopIfTrue="1">
      <formula>Y22=사용자지정키1</formula>
    </cfRule>
    <cfRule type="expression" dxfId="924" priority="247" stopIfTrue="1">
      <formula>Y22=병가키</formula>
    </cfRule>
    <cfRule type="expression" dxfId="923" priority="248" stopIfTrue="1">
      <formula>Y22=개인사유키</formula>
    </cfRule>
    <cfRule type="expression" dxfId="922" priority="249" stopIfTrue="1">
      <formula>Y22=휴가키</formula>
    </cfRule>
  </conditionalFormatting>
  <conditionalFormatting sqref="S20">
    <cfRule type="expression" priority="238" stopIfTrue="1">
      <formula>S20=""</formula>
    </cfRule>
  </conditionalFormatting>
  <conditionalFormatting sqref="S20">
    <cfRule type="expression" dxfId="921" priority="239" stopIfTrue="1">
      <formula>S20=사용자지정키2</formula>
    </cfRule>
    <cfRule type="expression" dxfId="920" priority="240" stopIfTrue="1">
      <formula>S20=사용자지정키1</formula>
    </cfRule>
    <cfRule type="expression" dxfId="919" priority="241" stopIfTrue="1">
      <formula>S20=병가키</formula>
    </cfRule>
    <cfRule type="expression" dxfId="918" priority="242" stopIfTrue="1">
      <formula>S20=개인사유키</formula>
    </cfRule>
    <cfRule type="expression" dxfId="917" priority="243" stopIfTrue="1">
      <formula>S20=휴가키</formula>
    </cfRule>
  </conditionalFormatting>
  <conditionalFormatting sqref="U21">
    <cfRule type="expression" priority="232" stopIfTrue="1">
      <formula>U21=""</formula>
    </cfRule>
  </conditionalFormatting>
  <conditionalFormatting sqref="U21">
    <cfRule type="expression" dxfId="916" priority="233" stopIfTrue="1">
      <formula>U21=사용자지정키2</formula>
    </cfRule>
    <cfRule type="expression" dxfId="915" priority="234" stopIfTrue="1">
      <formula>U21=사용자지정키1</formula>
    </cfRule>
    <cfRule type="expression" dxfId="914" priority="235" stopIfTrue="1">
      <formula>U21=병가키</formula>
    </cfRule>
    <cfRule type="expression" dxfId="913" priority="236" stopIfTrue="1">
      <formula>U21=개인사유키</formula>
    </cfRule>
    <cfRule type="expression" dxfId="912" priority="237" stopIfTrue="1">
      <formula>U21=휴가키</formula>
    </cfRule>
  </conditionalFormatting>
  <conditionalFormatting sqref="C31:T31">
    <cfRule type="expression" priority="225" stopIfTrue="1">
      <formula>C31=""</formula>
    </cfRule>
  </conditionalFormatting>
  <conditionalFormatting sqref="C31:T31">
    <cfRule type="expression" dxfId="911" priority="226" stopIfTrue="1">
      <formula>C31=사용자지정키2</formula>
    </cfRule>
    <cfRule type="expression" dxfId="910" priority="227" stopIfTrue="1">
      <formula>C31=사용자지정키1</formula>
    </cfRule>
    <cfRule type="expression" dxfId="909" priority="228" stopIfTrue="1">
      <formula>C31=병가키</formula>
    </cfRule>
    <cfRule type="expression" dxfId="908" priority="229" stopIfTrue="1">
      <formula>C31=개인사유키</formula>
    </cfRule>
    <cfRule type="expression" dxfId="907" priority="230" stopIfTrue="1">
      <formula>C31=휴가키</formula>
    </cfRule>
  </conditionalFormatting>
  <conditionalFormatting sqref="AH31">
    <cfRule type="dataBar" priority="231">
      <dataBar>
        <cfvo type="min"/>
        <cfvo type="formula" val="DATEDIF(DATE(달력연도,2,1),DATE(달력연도,3,1),&quot;d&quot;)"/>
        <color theme="2" tint="-0.249977111117893"/>
      </dataBar>
      <extLst>
        <ext xmlns:x14="http://schemas.microsoft.com/office/spreadsheetml/2009/9/main" uri="{B025F937-C7B1-47D3-B67F-A62EFF666E3E}">
          <x14:id>{84F7B0E8-61AE-4B67-9912-3EDF28A2E11E}</x14:id>
        </ext>
      </extLst>
    </cfRule>
  </conditionalFormatting>
  <conditionalFormatting sqref="R18">
    <cfRule type="expression" priority="219" stopIfTrue="1">
      <formula>R18=""</formula>
    </cfRule>
  </conditionalFormatting>
  <conditionalFormatting sqref="R18">
    <cfRule type="expression" dxfId="906" priority="220" stopIfTrue="1">
      <formula>R18=사용자지정키2</formula>
    </cfRule>
    <cfRule type="expression" dxfId="905" priority="221" stopIfTrue="1">
      <formula>R18=사용자지정키1</formula>
    </cfRule>
    <cfRule type="expression" dxfId="904" priority="222" stopIfTrue="1">
      <formula>R18=병가키</formula>
    </cfRule>
    <cfRule type="expression" dxfId="903" priority="223" stopIfTrue="1">
      <formula>R18=개인사유키</formula>
    </cfRule>
    <cfRule type="expression" dxfId="902" priority="224" stopIfTrue="1">
      <formula>R18=휴가키</formula>
    </cfRule>
  </conditionalFormatting>
  <conditionalFormatting sqref="S18">
    <cfRule type="expression" priority="213" stopIfTrue="1">
      <formula>S18=""</formula>
    </cfRule>
  </conditionalFormatting>
  <conditionalFormatting sqref="S18">
    <cfRule type="expression" dxfId="901" priority="214" stopIfTrue="1">
      <formula>S18=사용자지정키2</formula>
    </cfRule>
    <cfRule type="expression" dxfId="900" priority="215" stopIfTrue="1">
      <formula>S18=사용자지정키1</formula>
    </cfRule>
    <cfRule type="expression" dxfId="899" priority="216" stopIfTrue="1">
      <formula>S18=병가키</formula>
    </cfRule>
    <cfRule type="expression" dxfId="898" priority="217" stopIfTrue="1">
      <formula>S18=개인사유키</formula>
    </cfRule>
    <cfRule type="expression" dxfId="897" priority="218" stopIfTrue="1">
      <formula>S18=휴가키</formula>
    </cfRule>
  </conditionalFormatting>
  <conditionalFormatting sqref="T18">
    <cfRule type="expression" priority="207" stopIfTrue="1">
      <formula>T18=""</formula>
    </cfRule>
  </conditionalFormatting>
  <conditionalFormatting sqref="T18">
    <cfRule type="expression" dxfId="896" priority="208" stopIfTrue="1">
      <formula>T18=사용자지정키2</formula>
    </cfRule>
    <cfRule type="expression" dxfId="895" priority="209" stopIfTrue="1">
      <formula>T18=사용자지정키1</formula>
    </cfRule>
    <cfRule type="expression" dxfId="894" priority="210" stopIfTrue="1">
      <formula>T18=병가키</formula>
    </cfRule>
    <cfRule type="expression" dxfId="893" priority="211" stopIfTrue="1">
      <formula>T18=개인사유키</formula>
    </cfRule>
    <cfRule type="expression" dxfId="892" priority="212" stopIfTrue="1">
      <formula>T18=휴가키</formula>
    </cfRule>
  </conditionalFormatting>
  <conditionalFormatting sqref="U19">
    <cfRule type="expression" priority="201" stopIfTrue="1">
      <formula>U19=""</formula>
    </cfRule>
  </conditionalFormatting>
  <conditionalFormatting sqref="U19">
    <cfRule type="expression" dxfId="891" priority="202" stopIfTrue="1">
      <formula>U19=사용자지정키2</formula>
    </cfRule>
    <cfRule type="expression" dxfId="890" priority="203" stopIfTrue="1">
      <formula>U19=사용자지정키1</formula>
    </cfRule>
    <cfRule type="expression" dxfId="889" priority="204" stopIfTrue="1">
      <formula>U19=병가키</formula>
    </cfRule>
    <cfRule type="expression" dxfId="888" priority="205" stopIfTrue="1">
      <formula>U19=개인사유키</formula>
    </cfRule>
    <cfRule type="expression" dxfId="887" priority="206" stopIfTrue="1">
      <formula>U19=휴가키</formula>
    </cfRule>
  </conditionalFormatting>
  <conditionalFormatting sqref="V19">
    <cfRule type="expression" priority="195" stopIfTrue="1">
      <formula>V19=""</formula>
    </cfRule>
  </conditionalFormatting>
  <conditionalFormatting sqref="V19">
    <cfRule type="expression" dxfId="886" priority="196" stopIfTrue="1">
      <formula>V19=사용자지정키2</formula>
    </cfRule>
    <cfRule type="expression" dxfId="885" priority="197" stopIfTrue="1">
      <formula>V19=사용자지정키1</formula>
    </cfRule>
    <cfRule type="expression" dxfId="884" priority="198" stopIfTrue="1">
      <formula>V19=병가키</formula>
    </cfRule>
    <cfRule type="expression" dxfId="883" priority="199" stopIfTrue="1">
      <formula>V19=개인사유키</formula>
    </cfRule>
    <cfRule type="expression" dxfId="882" priority="200" stopIfTrue="1">
      <formula>V19=휴가키</formula>
    </cfRule>
  </conditionalFormatting>
  <conditionalFormatting sqref="M20">
    <cfRule type="expression" priority="189" stopIfTrue="1">
      <formula>M20=""</formula>
    </cfRule>
  </conditionalFormatting>
  <conditionalFormatting sqref="M20">
    <cfRule type="expression" dxfId="881" priority="190" stopIfTrue="1">
      <formula>M20=사용자지정키2</formula>
    </cfRule>
    <cfRule type="expression" dxfId="880" priority="191" stopIfTrue="1">
      <formula>M20=사용자지정키1</formula>
    </cfRule>
    <cfRule type="expression" dxfId="879" priority="192" stopIfTrue="1">
      <formula>M20=병가키</formula>
    </cfRule>
    <cfRule type="expression" dxfId="878" priority="193" stopIfTrue="1">
      <formula>M20=개인사유키</formula>
    </cfRule>
    <cfRule type="expression" dxfId="877" priority="194" stopIfTrue="1">
      <formula>M20=휴가키</formula>
    </cfRule>
  </conditionalFormatting>
  <conditionalFormatting sqref="L19">
    <cfRule type="expression" priority="183" stopIfTrue="1">
      <formula>L19=""</formula>
    </cfRule>
  </conditionalFormatting>
  <conditionalFormatting sqref="L19">
    <cfRule type="expression" dxfId="876" priority="184" stopIfTrue="1">
      <formula>L19=사용자지정키2</formula>
    </cfRule>
    <cfRule type="expression" dxfId="875" priority="185" stopIfTrue="1">
      <formula>L19=사용자지정키1</formula>
    </cfRule>
    <cfRule type="expression" dxfId="874" priority="186" stopIfTrue="1">
      <formula>L19=병가키</formula>
    </cfRule>
    <cfRule type="expression" dxfId="873" priority="187" stopIfTrue="1">
      <formula>L19=개인사유키</formula>
    </cfRule>
    <cfRule type="expression" dxfId="872" priority="188" stopIfTrue="1">
      <formula>L19=휴가키</formula>
    </cfRule>
  </conditionalFormatting>
  <conditionalFormatting sqref="C32:AG32">
    <cfRule type="expression" priority="176" stopIfTrue="1">
      <formula>C32=""</formula>
    </cfRule>
  </conditionalFormatting>
  <conditionalFormatting sqref="C32:AG32">
    <cfRule type="expression" dxfId="871" priority="177" stopIfTrue="1">
      <formula>C32=사용자지정키2</formula>
    </cfRule>
    <cfRule type="expression" dxfId="870" priority="178" stopIfTrue="1">
      <formula>C32=사용자지정키1</formula>
    </cfRule>
    <cfRule type="expression" dxfId="869" priority="179" stopIfTrue="1">
      <formula>C32=병가키</formula>
    </cfRule>
    <cfRule type="expression" dxfId="868" priority="180" stopIfTrue="1">
      <formula>C32=개인사유키</formula>
    </cfRule>
    <cfRule type="expression" dxfId="867" priority="181" stopIfTrue="1">
      <formula>C32=휴가키</formula>
    </cfRule>
  </conditionalFormatting>
  <conditionalFormatting sqref="AH32">
    <cfRule type="dataBar" priority="182">
      <dataBar>
        <cfvo type="min"/>
        <cfvo type="formula" val="DATEDIF(DATE(달력연도,2,1),DATE(달력연도,3,1),&quot;d&quot;)"/>
        <color theme="2" tint="-0.249977111117893"/>
      </dataBar>
      <extLst>
        <ext xmlns:x14="http://schemas.microsoft.com/office/spreadsheetml/2009/9/main" uri="{B025F937-C7B1-47D3-B67F-A62EFF666E3E}">
          <x14:id>{E6EA3275-DBB9-4FE7-898C-39DFC98F8C45}</x14:id>
        </ext>
      </extLst>
    </cfRule>
  </conditionalFormatting>
  <conditionalFormatting sqref="Y28">
    <cfRule type="expression" priority="170" stopIfTrue="1">
      <formula>Y28=""</formula>
    </cfRule>
  </conditionalFormatting>
  <conditionalFormatting sqref="Y28">
    <cfRule type="expression" dxfId="866" priority="171" stopIfTrue="1">
      <formula>Y28=사용자지정키2</formula>
    </cfRule>
    <cfRule type="expression" dxfId="865" priority="172" stopIfTrue="1">
      <formula>Y28=사용자지정키1</formula>
    </cfRule>
    <cfRule type="expression" dxfId="864" priority="173" stopIfTrue="1">
      <formula>Y28=병가키</formula>
    </cfRule>
    <cfRule type="expression" dxfId="863" priority="174" stopIfTrue="1">
      <formula>Y28=개인사유키</formula>
    </cfRule>
    <cfRule type="expression" dxfId="862" priority="175" stopIfTrue="1">
      <formula>Y28=휴가키</formula>
    </cfRule>
  </conditionalFormatting>
  <conditionalFormatting sqref="AA29">
    <cfRule type="expression" priority="164" stopIfTrue="1">
      <formula>AA29=""</formula>
    </cfRule>
  </conditionalFormatting>
  <conditionalFormatting sqref="AA29">
    <cfRule type="expression" dxfId="861" priority="165" stopIfTrue="1">
      <formula>AA29=사용자지정키2</formula>
    </cfRule>
    <cfRule type="expression" dxfId="860" priority="166" stopIfTrue="1">
      <formula>AA29=사용자지정키1</formula>
    </cfRule>
    <cfRule type="expression" dxfId="859" priority="167" stopIfTrue="1">
      <formula>AA29=병가키</formula>
    </cfRule>
    <cfRule type="expression" dxfId="858" priority="168" stopIfTrue="1">
      <formula>AA29=개인사유키</formula>
    </cfRule>
    <cfRule type="expression" dxfId="857" priority="169" stopIfTrue="1">
      <formula>AA29=휴가키</formula>
    </cfRule>
  </conditionalFormatting>
  <conditionalFormatting sqref="X7">
    <cfRule type="expression" priority="158" stopIfTrue="1">
      <formula>X7=""</formula>
    </cfRule>
  </conditionalFormatting>
  <conditionalFormatting sqref="X7">
    <cfRule type="expression" dxfId="856" priority="159" stopIfTrue="1">
      <formula>X7=사용자지정키2</formula>
    </cfRule>
    <cfRule type="expression" dxfId="855" priority="160" stopIfTrue="1">
      <formula>X7=사용자지정키1</formula>
    </cfRule>
    <cfRule type="expression" dxfId="854" priority="161" stopIfTrue="1">
      <formula>X7=병가키</formula>
    </cfRule>
    <cfRule type="expression" dxfId="853" priority="162" stopIfTrue="1">
      <formula>X7=개인사유키</formula>
    </cfRule>
    <cfRule type="expression" dxfId="852" priority="163" stopIfTrue="1">
      <formula>X7=휴가키</formula>
    </cfRule>
  </conditionalFormatting>
  <conditionalFormatting sqref="F16">
    <cfRule type="expression" priority="152" stopIfTrue="1">
      <formula>F16=""</formula>
    </cfRule>
  </conditionalFormatting>
  <conditionalFormatting sqref="F16">
    <cfRule type="expression" dxfId="851" priority="153" stopIfTrue="1">
      <formula>F16=사용자지정키2</formula>
    </cfRule>
    <cfRule type="expression" dxfId="850" priority="154" stopIfTrue="1">
      <formula>F16=사용자지정키1</formula>
    </cfRule>
    <cfRule type="expression" dxfId="849" priority="155" stopIfTrue="1">
      <formula>F16=병가키</formula>
    </cfRule>
    <cfRule type="expression" dxfId="848" priority="156" stopIfTrue="1">
      <formula>F16=개인사유키</formula>
    </cfRule>
    <cfRule type="expression" dxfId="847" priority="157" stopIfTrue="1">
      <formula>F16=휴가키</formula>
    </cfRule>
  </conditionalFormatting>
  <conditionalFormatting sqref="E18">
    <cfRule type="expression" priority="146" stopIfTrue="1">
      <formula>E18=""</formula>
    </cfRule>
  </conditionalFormatting>
  <conditionalFormatting sqref="E18">
    <cfRule type="expression" dxfId="846" priority="147" stopIfTrue="1">
      <formula>E18=사용자지정키2</formula>
    </cfRule>
    <cfRule type="expression" dxfId="845" priority="148" stopIfTrue="1">
      <formula>E18=사용자지정키1</formula>
    </cfRule>
    <cfRule type="expression" dxfId="844" priority="149" stopIfTrue="1">
      <formula>E18=병가키</formula>
    </cfRule>
    <cfRule type="expression" dxfId="843" priority="150" stopIfTrue="1">
      <formula>E18=개인사유키</formula>
    </cfRule>
    <cfRule type="expression" dxfId="842" priority="151" stopIfTrue="1">
      <formula>E18=휴가키</formula>
    </cfRule>
  </conditionalFormatting>
  <conditionalFormatting sqref="F18">
    <cfRule type="expression" priority="140" stopIfTrue="1">
      <formula>F18=""</formula>
    </cfRule>
  </conditionalFormatting>
  <conditionalFormatting sqref="F18">
    <cfRule type="expression" dxfId="841" priority="141" stopIfTrue="1">
      <formula>F18=사용자지정키2</formula>
    </cfRule>
    <cfRule type="expression" dxfId="840" priority="142" stopIfTrue="1">
      <formula>F18=사용자지정키1</formula>
    </cfRule>
    <cfRule type="expression" dxfId="839" priority="143" stopIfTrue="1">
      <formula>F18=병가키</formula>
    </cfRule>
    <cfRule type="expression" dxfId="838" priority="144" stopIfTrue="1">
      <formula>F18=개인사유키</formula>
    </cfRule>
    <cfRule type="expression" dxfId="837" priority="145" stopIfTrue="1">
      <formula>F18=휴가키</formula>
    </cfRule>
  </conditionalFormatting>
  <conditionalFormatting sqref="R20">
    <cfRule type="expression" priority="134" stopIfTrue="1">
      <formula>R20=""</formula>
    </cfRule>
  </conditionalFormatting>
  <conditionalFormatting sqref="R20">
    <cfRule type="expression" dxfId="836" priority="135" stopIfTrue="1">
      <formula>R20=사용자지정키2</formula>
    </cfRule>
    <cfRule type="expression" dxfId="835" priority="136" stopIfTrue="1">
      <formula>R20=사용자지정키1</formula>
    </cfRule>
    <cfRule type="expression" dxfId="834" priority="137" stopIfTrue="1">
      <formula>R20=병가키</formula>
    </cfRule>
    <cfRule type="expression" dxfId="833" priority="138" stopIfTrue="1">
      <formula>R20=개인사유키</formula>
    </cfRule>
    <cfRule type="expression" dxfId="832" priority="139" stopIfTrue="1">
      <formula>R20=휴가키</formula>
    </cfRule>
  </conditionalFormatting>
  <conditionalFormatting sqref="T21">
    <cfRule type="expression" priority="128" stopIfTrue="1">
      <formula>T21=""</formula>
    </cfRule>
  </conditionalFormatting>
  <conditionalFormatting sqref="T21">
    <cfRule type="expression" dxfId="831" priority="129" stopIfTrue="1">
      <formula>T21=사용자지정키2</formula>
    </cfRule>
    <cfRule type="expression" dxfId="830" priority="130" stopIfTrue="1">
      <formula>T21=사용자지정키1</formula>
    </cfRule>
    <cfRule type="expression" dxfId="829" priority="131" stopIfTrue="1">
      <formula>T21=병가키</formula>
    </cfRule>
    <cfRule type="expression" dxfId="828" priority="132" stopIfTrue="1">
      <formula>T21=개인사유키</formula>
    </cfRule>
    <cfRule type="expression" dxfId="827" priority="133" stopIfTrue="1">
      <formula>T21=휴가키</formula>
    </cfRule>
  </conditionalFormatting>
  <conditionalFormatting sqref="V22">
    <cfRule type="expression" priority="122" stopIfTrue="1">
      <formula>V22=""</formula>
    </cfRule>
  </conditionalFormatting>
  <conditionalFormatting sqref="V22">
    <cfRule type="expression" dxfId="826" priority="123" stopIfTrue="1">
      <formula>V22=사용자지정키2</formula>
    </cfRule>
    <cfRule type="expression" dxfId="825" priority="124" stopIfTrue="1">
      <formula>V22=사용자지정키1</formula>
    </cfRule>
    <cfRule type="expression" dxfId="824" priority="125" stopIfTrue="1">
      <formula>V22=병가키</formula>
    </cfRule>
    <cfRule type="expression" dxfId="823" priority="126" stopIfTrue="1">
      <formula>V22=개인사유키</formula>
    </cfRule>
    <cfRule type="expression" dxfId="822" priority="127" stopIfTrue="1">
      <formula>V22=휴가키</formula>
    </cfRule>
  </conditionalFormatting>
  <conditionalFormatting sqref="Z23 Z25">
    <cfRule type="expression" priority="116" stopIfTrue="1">
      <formula>Z23=""</formula>
    </cfRule>
  </conditionalFormatting>
  <conditionalFormatting sqref="Z23 Z25">
    <cfRule type="expression" dxfId="821" priority="117" stopIfTrue="1">
      <formula>Z23=사용자지정키2</formula>
    </cfRule>
    <cfRule type="expression" dxfId="820" priority="118" stopIfTrue="1">
      <formula>Z23=사용자지정키1</formula>
    </cfRule>
    <cfRule type="expression" dxfId="819" priority="119" stopIfTrue="1">
      <formula>Z23=병가키</formula>
    </cfRule>
    <cfRule type="expression" dxfId="818" priority="120" stopIfTrue="1">
      <formula>Z23=개인사유키</formula>
    </cfRule>
    <cfRule type="expression" dxfId="817" priority="121" stopIfTrue="1">
      <formula>Z23=휴가키</formula>
    </cfRule>
  </conditionalFormatting>
  <conditionalFormatting sqref="V26">
    <cfRule type="expression" priority="110" stopIfTrue="1">
      <formula>V26=""</formula>
    </cfRule>
  </conditionalFormatting>
  <conditionalFormatting sqref="V26">
    <cfRule type="expression" dxfId="816" priority="111" stopIfTrue="1">
      <formula>V26=사용자지정키2</formula>
    </cfRule>
    <cfRule type="expression" dxfId="815" priority="112" stopIfTrue="1">
      <formula>V26=사용자지정키1</formula>
    </cfRule>
    <cfRule type="expression" dxfId="814" priority="113" stopIfTrue="1">
      <formula>V26=병가키</formula>
    </cfRule>
    <cfRule type="expression" dxfId="813" priority="114" stopIfTrue="1">
      <formula>V26=개인사유키</formula>
    </cfRule>
    <cfRule type="expression" dxfId="812" priority="115" stopIfTrue="1">
      <formula>V26=휴가키</formula>
    </cfRule>
  </conditionalFormatting>
  <conditionalFormatting sqref="Y27">
    <cfRule type="expression" priority="104" stopIfTrue="1">
      <formula>Y27=""</formula>
    </cfRule>
  </conditionalFormatting>
  <conditionalFormatting sqref="Y27">
    <cfRule type="expression" dxfId="811" priority="105" stopIfTrue="1">
      <formula>Y27=사용자지정키2</formula>
    </cfRule>
    <cfRule type="expression" dxfId="810" priority="106" stopIfTrue="1">
      <formula>Y27=사용자지정키1</formula>
    </cfRule>
    <cfRule type="expression" dxfId="809" priority="107" stopIfTrue="1">
      <formula>Y27=병가키</formula>
    </cfRule>
    <cfRule type="expression" dxfId="808" priority="108" stopIfTrue="1">
      <formula>Y27=개인사유키</formula>
    </cfRule>
    <cfRule type="expression" dxfId="807" priority="109" stopIfTrue="1">
      <formula>Y27=휴가키</formula>
    </cfRule>
  </conditionalFormatting>
  <conditionalFormatting sqref="AF30">
    <cfRule type="expression" priority="98" stopIfTrue="1">
      <formula>AF30=""</formula>
    </cfRule>
  </conditionalFormatting>
  <conditionalFormatting sqref="AF30">
    <cfRule type="expression" dxfId="806" priority="99" stopIfTrue="1">
      <formula>AF30=사용자지정키2</formula>
    </cfRule>
    <cfRule type="expression" dxfId="805" priority="100" stopIfTrue="1">
      <formula>AF30=사용자지정키1</formula>
    </cfRule>
    <cfRule type="expression" dxfId="804" priority="101" stopIfTrue="1">
      <formula>AF30=병가키</formula>
    </cfRule>
    <cfRule type="expression" dxfId="803" priority="102" stopIfTrue="1">
      <formula>AF30=개인사유키</formula>
    </cfRule>
    <cfRule type="expression" dxfId="802" priority="103" stopIfTrue="1">
      <formula>AF30=휴가키</formula>
    </cfRule>
  </conditionalFormatting>
  <conditionalFormatting sqref="AA15">
    <cfRule type="expression" priority="92" stopIfTrue="1">
      <formula>AA15=""</formula>
    </cfRule>
  </conditionalFormatting>
  <conditionalFormatting sqref="AA15">
    <cfRule type="expression" dxfId="801" priority="93" stopIfTrue="1">
      <formula>AA15=사용자지정키2</formula>
    </cfRule>
    <cfRule type="expression" dxfId="800" priority="94" stopIfTrue="1">
      <formula>AA15=사용자지정키1</formula>
    </cfRule>
    <cfRule type="expression" dxfId="799" priority="95" stopIfTrue="1">
      <formula>AA15=병가키</formula>
    </cfRule>
    <cfRule type="expression" dxfId="798" priority="96" stopIfTrue="1">
      <formula>AA15=개인사유키</formula>
    </cfRule>
    <cfRule type="expression" dxfId="797" priority="97" stopIfTrue="1">
      <formula>AA15=휴가키</formula>
    </cfRule>
  </conditionalFormatting>
  <conditionalFormatting sqref="D15">
    <cfRule type="expression" priority="86" stopIfTrue="1">
      <formula>D15=""</formula>
    </cfRule>
  </conditionalFormatting>
  <conditionalFormatting sqref="D15">
    <cfRule type="expression" dxfId="796" priority="87" stopIfTrue="1">
      <formula>D15=사용자지정키2</formula>
    </cfRule>
    <cfRule type="expression" dxfId="795" priority="88" stopIfTrue="1">
      <formula>D15=사용자지정키1</formula>
    </cfRule>
    <cfRule type="expression" dxfId="794" priority="89" stopIfTrue="1">
      <formula>D15=병가키</formula>
    </cfRule>
    <cfRule type="expression" dxfId="793" priority="90" stopIfTrue="1">
      <formula>D15=개인사유키</formula>
    </cfRule>
    <cfRule type="expression" dxfId="792" priority="91" stopIfTrue="1">
      <formula>D15=휴가키</formula>
    </cfRule>
  </conditionalFormatting>
  <conditionalFormatting sqref="Q24">
    <cfRule type="expression" priority="79" stopIfTrue="1">
      <formula>Q24=""</formula>
    </cfRule>
  </conditionalFormatting>
  <conditionalFormatting sqref="Q24">
    <cfRule type="expression" dxfId="791" priority="80" stopIfTrue="1">
      <formula>Q24=사용자지정키2</formula>
    </cfRule>
    <cfRule type="expression" dxfId="790" priority="81" stopIfTrue="1">
      <formula>Q24=사용자지정키1</formula>
    </cfRule>
    <cfRule type="expression" dxfId="789" priority="82" stopIfTrue="1">
      <formula>Q24=병가키</formula>
    </cfRule>
    <cfRule type="expression" dxfId="788" priority="83" stopIfTrue="1">
      <formula>Q24=개인사유키</formula>
    </cfRule>
    <cfRule type="expression" dxfId="787" priority="84" stopIfTrue="1">
      <formula>Q24=휴가키</formula>
    </cfRule>
  </conditionalFormatting>
  <conditionalFormatting sqref="N24:O24 R24:S24 C24:L24 AB24:AG24">
    <cfRule type="expression" priority="73" stopIfTrue="1">
      <formula>C24=""</formula>
    </cfRule>
  </conditionalFormatting>
  <conditionalFormatting sqref="N24:O24 R24:S24 C24:L24 AB24:AG24">
    <cfRule type="expression" dxfId="786" priority="74" stopIfTrue="1">
      <formula>C24=사용자지정키2</formula>
    </cfRule>
    <cfRule type="expression" dxfId="785" priority="75" stopIfTrue="1">
      <formula>C24=사용자지정키1</formula>
    </cfRule>
    <cfRule type="expression" dxfId="784" priority="76" stopIfTrue="1">
      <formula>C24=병가키</formula>
    </cfRule>
    <cfRule type="expression" dxfId="783" priority="77" stopIfTrue="1">
      <formula>C24=개인사유키</formula>
    </cfRule>
    <cfRule type="expression" dxfId="782" priority="78" stopIfTrue="1">
      <formula>C24=휴가키</formula>
    </cfRule>
  </conditionalFormatting>
  <conditionalFormatting sqref="T24">
    <cfRule type="expression" priority="67" stopIfTrue="1">
      <formula>T24=""</formula>
    </cfRule>
  </conditionalFormatting>
  <conditionalFormatting sqref="T24">
    <cfRule type="expression" dxfId="781" priority="68" stopIfTrue="1">
      <formula>T24=사용자지정키2</formula>
    </cfRule>
    <cfRule type="expression" dxfId="780" priority="69" stopIfTrue="1">
      <formula>T24=사용자지정키1</formula>
    </cfRule>
    <cfRule type="expression" dxfId="779" priority="70" stopIfTrue="1">
      <formula>T24=병가키</formula>
    </cfRule>
    <cfRule type="expression" dxfId="778" priority="71" stopIfTrue="1">
      <formula>T24=개인사유키</formula>
    </cfRule>
    <cfRule type="expression" dxfId="777" priority="72" stopIfTrue="1">
      <formula>T24=휴가키</formula>
    </cfRule>
  </conditionalFormatting>
  <conditionalFormatting sqref="M24">
    <cfRule type="expression" priority="61" stopIfTrue="1">
      <formula>M24=""</formula>
    </cfRule>
  </conditionalFormatting>
  <conditionalFormatting sqref="M24">
    <cfRule type="expression" dxfId="776" priority="62" stopIfTrue="1">
      <formula>M24=사용자지정키2</formula>
    </cfRule>
    <cfRule type="expression" dxfId="775" priority="63" stopIfTrue="1">
      <formula>M24=사용자지정키1</formula>
    </cfRule>
    <cfRule type="expression" dxfId="774" priority="64" stopIfTrue="1">
      <formula>M24=병가키</formula>
    </cfRule>
    <cfRule type="expression" dxfId="773" priority="65" stopIfTrue="1">
      <formula>M24=개인사유키</formula>
    </cfRule>
    <cfRule type="expression" dxfId="772" priority="66" stopIfTrue="1">
      <formula>M24=휴가키</formula>
    </cfRule>
  </conditionalFormatting>
  <conditionalFormatting sqref="P24">
    <cfRule type="expression" priority="55" stopIfTrue="1">
      <formula>P24=""</formula>
    </cfRule>
  </conditionalFormatting>
  <conditionalFormatting sqref="P24">
    <cfRule type="expression" dxfId="771" priority="56" stopIfTrue="1">
      <formula>P24=사용자지정키2</formula>
    </cfRule>
    <cfRule type="expression" dxfId="770" priority="57" stopIfTrue="1">
      <formula>P24=사용자지정키1</formula>
    </cfRule>
    <cfRule type="expression" dxfId="769" priority="58" stopIfTrue="1">
      <formula>P24=병가키</formula>
    </cfRule>
    <cfRule type="expression" dxfId="768" priority="59" stopIfTrue="1">
      <formula>P24=개인사유키</formula>
    </cfRule>
    <cfRule type="expression" dxfId="767" priority="60" stopIfTrue="1">
      <formula>P24=휴가키</formula>
    </cfRule>
  </conditionalFormatting>
  <conditionalFormatting sqref="AA24">
    <cfRule type="expression" priority="49" stopIfTrue="1">
      <formula>AA24=""</formula>
    </cfRule>
  </conditionalFormatting>
  <conditionalFormatting sqref="AA24">
    <cfRule type="expression" dxfId="766" priority="50" stopIfTrue="1">
      <formula>AA24=사용자지정키2</formula>
    </cfRule>
    <cfRule type="expression" dxfId="765" priority="51" stopIfTrue="1">
      <formula>AA24=사용자지정키1</formula>
    </cfRule>
    <cfRule type="expression" dxfId="764" priority="52" stopIfTrue="1">
      <formula>AA24=병가키</formula>
    </cfRule>
    <cfRule type="expression" dxfId="763" priority="53" stopIfTrue="1">
      <formula>AA24=개인사유키</formula>
    </cfRule>
    <cfRule type="expression" dxfId="762" priority="54" stopIfTrue="1">
      <formula>AA24=휴가키</formula>
    </cfRule>
  </conditionalFormatting>
  <conditionalFormatting sqref="AH24">
    <cfRule type="dataBar" priority="85">
      <dataBar>
        <cfvo type="min"/>
        <cfvo type="formula" val="DATEDIF(DATE(달력연도,2,1),DATE(달력연도,3,1),&quot;d&quot;)"/>
        <color theme="2" tint="-0.249977111117893"/>
      </dataBar>
      <extLst>
        <ext xmlns:x14="http://schemas.microsoft.com/office/spreadsheetml/2009/9/main" uri="{B025F937-C7B1-47D3-B67F-A62EFF666E3E}">
          <x14:id>{8145584B-22C6-4974-9DE3-A37A45ED12D0}</x14:id>
        </ext>
      </extLst>
    </cfRule>
  </conditionalFormatting>
  <conditionalFormatting sqref="Z24">
    <cfRule type="expression" priority="43" stopIfTrue="1">
      <formula>Z24=""</formula>
    </cfRule>
  </conditionalFormatting>
  <conditionalFormatting sqref="Z24">
    <cfRule type="expression" dxfId="761" priority="44" stopIfTrue="1">
      <formula>Z24=사용자지정키2</formula>
    </cfRule>
    <cfRule type="expression" dxfId="760" priority="45" stopIfTrue="1">
      <formula>Z24=사용자지정키1</formula>
    </cfRule>
    <cfRule type="expression" dxfId="759" priority="46" stopIfTrue="1">
      <formula>Z24=병가키</formula>
    </cfRule>
    <cfRule type="expression" dxfId="758" priority="47" stopIfTrue="1">
      <formula>Z24=개인사유키</formula>
    </cfRule>
    <cfRule type="expression" dxfId="757" priority="48" stopIfTrue="1">
      <formula>Z24=휴가키</formula>
    </cfRule>
  </conditionalFormatting>
  <conditionalFormatting sqref="Y24">
    <cfRule type="expression" priority="37" stopIfTrue="1">
      <formula>Y24=""</formula>
    </cfRule>
  </conditionalFormatting>
  <conditionalFormatting sqref="Y24">
    <cfRule type="expression" dxfId="756" priority="38" stopIfTrue="1">
      <formula>Y24=사용자지정키2</formula>
    </cfRule>
    <cfRule type="expression" dxfId="755" priority="39" stopIfTrue="1">
      <formula>Y24=사용자지정키1</formula>
    </cfRule>
    <cfRule type="expression" dxfId="754" priority="40" stopIfTrue="1">
      <formula>Y24=병가키</formula>
    </cfRule>
    <cfRule type="expression" dxfId="753" priority="41" stopIfTrue="1">
      <formula>Y24=개인사유키</formula>
    </cfRule>
    <cfRule type="expression" dxfId="752" priority="42" stopIfTrue="1">
      <formula>Y24=휴가키</formula>
    </cfRule>
  </conditionalFormatting>
  <conditionalFormatting sqref="U24">
    <cfRule type="expression" priority="31" stopIfTrue="1">
      <formula>U24=""</formula>
    </cfRule>
  </conditionalFormatting>
  <conditionalFormatting sqref="U24">
    <cfRule type="expression" dxfId="751" priority="32" stopIfTrue="1">
      <formula>U24=사용자지정키2</formula>
    </cfRule>
    <cfRule type="expression" dxfId="750" priority="33" stopIfTrue="1">
      <formula>U24=사용자지정키1</formula>
    </cfRule>
    <cfRule type="expression" dxfId="749" priority="34" stopIfTrue="1">
      <formula>U24=병가키</formula>
    </cfRule>
    <cfRule type="expression" dxfId="748" priority="35" stopIfTrue="1">
      <formula>U24=개인사유키</formula>
    </cfRule>
    <cfRule type="expression" dxfId="747" priority="36" stopIfTrue="1">
      <formula>U24=휴가키</formula>
    </cfRule>
  </conditionalFormatting>
  <conditionalFormatting sqref="AG31">
    <cfRule type="expression" priority="25" stopIfTrue="1">
      <formula>AG31=""</formula>
    </cfRule>
  </conditionalFormatting>
  <conditionalFormatting sqref="AG31">
    <cfRule type="expression" dxfId="746" priority="26" stopIfTrue="1">
      <formula>AG31=사용자지정키2</formula>
    </cfRule>
    <cfRule type="expression" dxfId="745" priority="27" stopIfTrue="1">
      <formula>AG31=사용자지정키1</formula>
    </cfRule>
    <cfRule type="expression" dxfId="744" priority="28" stopIfTrue="1">
      <formula>AG31=병가키</formula>
    </cfRule>
    <cfRule type="expression" dxfId="743" priority="29" stopIfTrue="1">
      <formula>AG31=개인사유키</formula>
    </cfRule>
    <cfRule type="expression" dxfId="742" priority="30" stopIfTrue="1">
      <formula>AG31=휴가키</formula>
    </cfRule>
  </conditionalFormatting>
  <conditionalFormatting sqref="AE30">
    <cfRule type="expression" priority="19" stopIfTrue="1">
      <formula>AE30=""</formula>
    </cfRule>
  </conditionalFormatting>
  <conditionalFormatting sqref="AE30">
    <cfRule type="expression" dxfId="741" priority="20" stopIfTrue="1">
      <formula>AE30=사용자지정키2</formula>
    </cfRule>
    <cfRule type="expression" dxfId="740" priority="21" stopIfTrue="1">
      <formula>AE30=사용자지정키1</formula>
    </cfRule>
    <cfRule type="expression" dxfId="739" priority="22" stopIfTrue="1">
      <formula>AE30=병가키</formula>
    </cfRule>
    <cfRule type="expression" dxfId="738" priority="23" stopIfTrue="1">
      <formula>AE30=개인사유키</formula>
    </cfRule>
    <cfRule type="expression" dxfId="737" priority="24" stopIfTrue="1">
      <formula>AE30=휴가키</formula>
    </cfRule>
  </conditionalFormatting>
  <conditionalFormatting sqref="G16">
    <cfRule type="expression" priority="13" stopIfTrue="1">
      <formula>G16=""</formula>
    </cfRule>
  </conditionalFormatting>
  <conditionalFormatting sqref="G16">
    <cfRule type="expression" dxfId="736" priority="14" stopIfTrue="1">
      <formula>G16=사용자지정키2</formula>
    </cfRule>
    <cfRule type="expression" dxfId="735" priority="15" stopIfTrue="1">
      <formula>G16=사용자지정키1</formula>
    </cfRule>
    <cfRule type="expression" dxfId="734" priority="16" stopIfTrue="1">
      <formula>G16=병가키</formula>
    </cfRule>
    <cfRule type="expression" dxfId="733" priority="17" stopIfTrue="1">
      <formula>G16=개인사유키</formula>
    </cfRule>
    <cfRule type="expression" dxfId="732" priority="18" stopIfTrue="1">
      <formula>G16=휴가키</formula>
    </cfRule>
  </conditionalFormatting>
  <conditionalFormatting sqref="L17">
    <cfRule type="expression" priority="7" stopIfTrue="1">
      <formula>L17=""</formula>
    </cfRule>
  </conditionalFormatting>
  <conditionalFormatting sqref="L17">
    <cfRule type="expression" dxfId="731" priority="8" stopIfTrue="1">
      <formula>L17=사용자지정키2</formula>
    </cfRule>
    <cfRule type="expression" dxfId="730" priority="9" stopIfTrue="1">
      <formula>L17=사용자지정키1</formula>
    </cfRule>
    <cfRule type="expression" dxfId="729" priority="10" stopIfTrue="1">
      <formula>L17=병가키</formula>
    </cfRule>
    <cfRule type="expression" dxfId="728" priority="11" stopIfTrue="1">
      <formula>L17=개인사유키</formula>
    </cfRule>
    <cfRule type="expression" dxfId="727" priority="12" stopIfTrue="1">
      <formula>L17=휴가키</formula>
    </cfRule>
  </conditionalFormatting>
  <conditionalFormatting sqref="AF27">
    <cfRule type="expression" priority="1" stopIfTrue="1">
      <formula>AF27=""</formula>
    </cfRule>
  </conditionalFormatting>
  <conditionalFormatting sqref="AF27">
    <cfRule type="expression" dxfId="726" priority="2" stopIfTrue="1">
      <formula>AF27=사용자지정키2</formula>
    </cfRule>
    <cfRule type="expression" dxfId="725" priority="3" stopIfTrue="1">
      <formula>AF27=사용자지정키1</formula>
    </cfRule>
    <cfRule type="expression" dxfId="724" priority="4" stopIfTrue="1">
      <formula>AF27=병가키</formula>
    </cfRule>
    <cfRule type="expression" dxfId="723" priority="5" stopIfTrue="1">
      <formula>AF27=개인사유키</formula>
    </cfRule>
    <cfRule type="expression" dxfId="722" priority="6" stopIfTrue="1">
      <formula>AF27=휴가키</formula>
    </cfRule>
  </conditionalFormatting>
  <dataValidations count="1">
    <dataValidation allowBlank="1" showErrorMessage="1" sqref="B1:B25 B27:B1048576 A1:A1048576 C1:XFD1048576" xr:uid="{CEAF6EC0-6548-466A-AF96-A2B97FB41991}"/>
  </dataValidations>
  <printOptions horizontalCentered="1"/>
  <pageMargins left="0.7" right="0.7" top="0.75" bottom="0.75" header="0.3" footer="0.3"/>
  <pageSetup paperSize="8" scale="83" orientation="landscape" r:id="rId1"/>
  <headerFooter differentFirst="1">
    <oddFooter>Page &amp;P of &amp;N</oddFooter>
  </headerFooter>
  <drawing r:id="rId2"/>
  <tableParts count="2">
    <tablePart r:id="rId3"/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E14EAC3-6F80-4CA0-890E-3FF623036A19}">
            <x14:dataBar minLength="0" maxLength="100">
              <x14:cfvo type="autoMin"/>
              <x14:cfvo type="formula">
                <xm:f>DATEDIF(DATE(달력연도,2,1),DATE(달력연도,3,1),"d")</xm:f>
              </x14:cfvo>
              <x14:negativeFillColor rgb="FFFF0000"/>
              <x14:axisColor rgb="FF000000"/>
            </x14:dataBar>
          </x14:cfRule>
          <xm:sqref>AH7:AH11</xm:sqref>
        </x14:conditionalFormatting>
        <x14:conditionalFormatting xmlns:xm="http://schemas.microsoft.com/office/excel/2006/main">
          <x14:cfRule type="dataBar" id="{DD000FF6-6D3B-485D-ABFF-176527F30490}">
            <x14:dataBar minLength="0" maxLength="100">
              <x14:cfvo type="autoMin"/>
              <x14:cfvo type="formula">
                <xm:f>DATEDIF(DATE(달력연도,2,1),DATE(달력연도,3,1),"d")</xm:f>
              </x14:cfvo>
              <x14:negativeFillColor rgb="FFFF0000"/>
              <x14:axisColor rgb="FF000000"/>
            </x14:dataBar>
          </x14:cfRule>
          <xm:sqref>AH16:AH17</xm:sqref>
        </x14:conditionalFormatting>
        <x14:conditionalFormatting xmlns:xm="http://schemas.microsoft.com/office/excel/2006/main">
          <x14:cfRule type="dataBar" id="{575103AE-505D-43C9-9730-180D3B1F37C8}">
            <x14:dataBar minLength="0" maxLength="100">
              <x14:cfvo type="autoMin"/>
              <x14:cfvo type="formula">
                <xm:f>DATEDIF(DATE(달력연도,2,1),DATE(달력연도,3,1),"d")</xm:f>
              </x14:cfvo>
              <x14:negativeFillColor rgb="FFFF0000"/>
              <x14:axisColor rgb="FF000000"/>
            </x14:dataBar>
          </x14:cfRule>
          <xm:sqref>AH19:AH20</xm:sqref>
        </x14:conditionalFormatting>
        <x14:conditionalFormatting xmlns:xm="http://schemas.microsoft.com/office/excel/2006/main">
          <x14:cfRule type="dataBar" id="{D6CA3C03-B35D-4B5C-ACE7-F3EC01A8335E}">
            <x14:dataBar minLength="0" maxLength="100">
              <x14:cfvo type="autoMin"/>
              <x14:cfvo type="formula">
                <xm:f>DATEDIF(DATE(달력연도,2,1),DATE(달력연도,3,1),"d")</xm:f>
              </x14:cfvo>
              <x14:negativeFillColor rgb="FFFF0000"/>
              <x14:axisColor rgb="FF000000"/>
            </x14:dataBar>
          </x14:cfRule>
          <xm:sqref>AH15 AH18 AH21:AH23 AH25:AH30</xm:sqref>
        </x14:conditionalFormatting>
        <x14:conditionalFormatting xmlns:xm="http://schemas.microsoft.com/office/excel/2006/main">
          <x14:cfRule type="dataBar" id="{84F7B0E8-61AE-4B67-9912-3EDF28A2E11E}">
            <x14:dataBar minLength="0" maxLength="100">
              <x14:cfvo type="autoMin"/>
              <x14:cfvo type="formula">
                <xm:f>DATEDIF(DATE(달력연도,2,1),DATE(달력연도,3,1),"d")</xm:f>
              </x14:cfvo>
              <x14:negativeFillColor rgb="FFFF0000"/>
              <x14:axisColor rgb="FF000000"/>
            </x14:dataBar>
          </x14:cfRule>
          <xm:sqref>AH31</xm:sqref>
        </x14:conditionalFormatting>
        <x14:conditionalFormatting xmlns:xm="http://schemas.microsoft.com/office/excel/2006/main">
          <x14:cfRule type="dataBar" id="{E6EA3275-DBB9-4FE7-898C-39DFC98F8C45}">
            <x14:dataBar minLength="0" maxLength="100">
              <x14:cfvo type="autoMin"/>
              <x14:cfvo type="formula">
                <xm:f>DATEDIF(DATE(달력연도,2,1),DATE(달력연도,3,1),"d")</xm:f>
              </x14:cfvo>
              <x14:negativeFillColor rgb="FFFF0000"/>
              <x14:axisColor rgb="FF000000"/>
            </x14:dataBar>
          </x14:cfRule>
          <xm:sqref>AH32</xm:sqref>
        </x14:conditionalFormatting>
        <x14:conditionalFormatting xmlns:xm="http://schemas.microsoft.com/office/excel/2006/main">
          <x14:cfRule type="dataBar" id="{8145584B-22C6-4974-9DE3-A37A45ED12D0}">
            <x14:dataBar minLength="0" maxLength="100">
              <x14:cfvo type="autoMin"/>
              <x14:cfvo type="formula">
                <xm:f>DATEDIF(DATE(달력연도,2,1),DATE(달력연도,3,1),"d")</xm:f>
              </x14:cfvo>
              <x14:negativeFillColor rgb="FFFF0000"/>
              <x14:axisColor rgb="FF000000"/>
            </x14:dataBar>
          </x14:cfRule>
          <xm:sqref>AH24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1"/>
  </sheetPr>
  <dimension ref="B1:B13"/>
  <sheetViews>
    <sheetView showGridLines="0" workbookViewId="0">
      <selection activeCell="B4" sqref="B4:B13"/>
    </sheetView>
  </sheetViews>
  <sheetFormatPr defaultRowHeight="30" customHeight="1"/>
  <cols>
    <col min="1" max="1" width="2.375" style="4" customWidth="1"/>
    <col min="2" max="2" width="30.625" style="4" customWidth="1"/>
    <col min="3" max="3" width="2.625" style="4" customWidth="1"/>
    <col min="4" max="16384" width="9" style="4"/>
  </cols>
  <sheetData>
    <row r="1" spans="2:2" ht="50.1" customHeight="1">
      <c r="B1" s="3" t="s">
        <v>3</v>
      </c>
    </row>
    <row r="2" spans="2:2" ht="15" customHeight="1"/>
    <row r="3" spans="2:2" ht="30" customHeight="1">
      <c r="B3" s="4" t="s">
        <v>3</v>
      </c>
    </row>
    <row r="4" spans="2:2" ht="30" customHeight="1">
      <c r="B4" s="17" t="s">
        <v>4</v>
      </c>
    </row>
    <row r="5" spans="2:2" ht="30" customHeight="1">
      <c r="B5" s="17" t="s">
        <v>5</v>
      </c>
    </row>
    <row r="6" spans="2:2" ht="30" customHeight="1">
      <c r="B6" s="17" t="s">
        <v>6</v>
      </c>
    </row>
    <row r="7" spans="2:2" ht="30" customHeight="1">
      <c r="B7" s="17"/>
    </row>
    <row r="8" spans="2:2" ht="30" customHeight="1">
      <c r="B8" s="17"/>
    </row>
    <row r="9" spans="2:2" ht="30" customHeight="1">
      <c r="B9" s="17"/>
    </row>
    <row r="10" spans="2:2" ht="30" customHeight="1">
      <c r="B10" s="17"/>
    </row>
    <row r="11" spans="2:2" ht="30" customHeight="1">
      <c r="B11" s="17"/>
    </row>
    <row r="12" spans="2:2" ht="30" customHeight="1">
      <c r="B12" s="17" t="s">
        <v>7</v>
      </c>
    </row>
    <row r="13" spans="2:2" ht="30" customHeight="1">
      <c r="B13" s="17" t="s">
        <v>8</v>
      </c>
    </row>
  </sheetData>
  <phoneticPr fontId="1" type="noConversion"/>
  <dataValidations count="3">
    <dataValidation allowBlank="1" showInputMessage="1" showErrorMessage="1" prompt="직원 이름 제목" sqref="B1" xr:uid="{00000000-0002-0000-0200-000000000000}"/>
    <dataValidation allowBlank="1" showInputMessage="1" showErrorMessage="1" prompt="이 워크시트의 직원 이름 표에 직원 이름을 입력합니다. 이름은 각 월의 휴가 표 안의 열 B에서 옵션으로 사용됩니다." sqref="A1" xr:uid="{00000000-0002-0000-0200-000001000000}"/>
    <dataValidation allowBlank="1" showInputMessage="1" showErrorMessage="1" prompt="이 열에 직원 이름을 입력합니다." sqref="B3" xr:uid="{00000000-0002-0000-0200-000002000000}"/>
  </dataValidations>
  <pageMargins left="0.7" right="0.7" top="0.75" bottom="0.75" header="0.3" footer="0.3"/>
  <pageSetup paperSize="9" orientation="portrait" horizontalDpi="200" verticalDpi="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17</vt:i4>
      </vt:variant>
    </vt:vector>
  </HeadingPairs>
  <TitlesOfParts>
    <vt:vector size="21" baseType="lpstr">
      <vt:lpstr>1월</vt:lpstr>
      <vt:lpstr>7월 ~ 8월</vt:lpstr>
      <vt:lpstr>5월 ~ 6월 하계방학</vt:lpstr>
      <vt:lpstr>직원 이름</vt:lpstr>
      <vt:lpstr>Employee_Absence_Title</vt:lpstr>
      <vt:lpstr>Key_name</vt:lpstr>
      <vt:lpstr>'1월'!Print_Titles</vt:lpstr>
      <vt:lpstr>개인사유키</vt:lpstr>
      <vt:lpstr>개인사유키레이블</vt:lpstr>
      <vt:lpstr>달력연도</vt:lpstr>
      <vt:lpstr>병가키</vt:lpstr>
      <vt:lpstr>병가키레이블</vt:lpstr>
      <vt:lpstr>사용자지정키1</vt:lpstr>
      <vt:lpstr>사용자지정키1레이블</vt:lpstr>
      <vt:lpstr>사용자지정키2</vt:lpstr>
      <vt:lpstr>사용자지정키2레이블</vt:lpstr>
      <vt:lpstr>열제목13</vt:lpstr>
      <vt:lpstr>'1월'!월이름</vt:lpstr>
      <vt:lpstr>제목1</vt:lpstr>
      <vt:lpstr>휴가키</vt:lpstr>
      <vt:lpstr>휴가키레이블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User</dc:creator>
  <cp:lastModifiedBy>User</cp:lastModifiedBy>
  <cp:lastPrinted>2026-05-19T05:51:28Z</cp:lastPrinted>
  <dcterms:created xsi:type="dcterms:W3CDTF">2016-12-06T04:52:27Z</dcterms:created>
  <dcterms:modified xsi:type="dcterms:W3CDTF">2026-05-23T08:14:46Z</dcterms:modified>
</cp:coreProperties>
</file>